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943" activeTab="1"/>
  </bookViews>
  <sheets>
    <sheet name="Качество планирования расходов" sheetId="1" r:id="rId1"/>
    <sheet name="Исполнение бюджета по расходам" sheetId="2" r:id="rId2"/>
    <sheet name="Учет и отчетность" sheetId="4" r:id="rId3"/>
    <sheet name="Контроль и аудит" sheetId="5" r:id="rId4"/>
    <sheet name="Исполнение судебных актов" sheetId="6" r:id="rId5"/>
    <sheet name="Результаты" sheetId="9" r:id="rId6"/>
    <sheet name="Лист1" sheetId="11" state="hidden" r:id="rId7"/>
    <sheet name="Лист2" sheetId="12" state="hidden" r:id="rId8"/>
    <sheet name="Лист3" sheetId="13" state="hidden" r:id="rId9"/>
  </sheets>
  <definedNames>
    <definedName name="_xlnm.Print_Titles" localSheetId="0">'Качество планирования расходов'!$1:$4</definedName>
    <definedName name="_xlnm.Print_Area" localSheetId="5">Результаты!$A$1:$R$29</definedName>
    <definedName name="_xlnm.Print_Area" localSheetId="2">'Учет и отчетность'!$A$1:$M$21</definedName>
  </definedNames>
  <calcPr calcId="125725"/>
</workbook>
</file>

<file path=xl/calcChain.xml><?xml version="1.0" encoding="utf-8"?>
<calcChain xmlns="http://schemas.openxmlformats.org/spreadsheetml/2006/main">
  <c r="I12" i="9"/>
  <c r="L10"/>
  <c r="C10"/>
  <c r="F8"/>
  <c r="R12"/>
  <c r="Q12"/>
  <c r="R10"/>
  <c r="O10"/>
  <c r="F7"/>
  <c r="D7"/>
  <c r="P10"/>
  <c r="B8" i="6" l="1"/>
  <c r="E8"/>
  <c r="H10" i="2" l="1"/>
  <c r="P7" i="9"/>
  <c r="Q7"/>
  <c r="Q14"/>
  <c r="Q23"/>
  <c r="Q22"/>
  <c r="Q21"/>
  <c r="Q20"/>
  <c r="Q19"/>
  <c r="Q18"/>
  <c r="Q17"/>
  <c r="Q16"/>
  <c r="Q15"/>
  <c r="Q13"/>
  <c r="O17"/>
  <c r="L7"/>
  <c r="D8"/>
  <c r="E5" i="4" l="1"/>
  <c r="E8" i="5"/>
  <c r="L12" i="9"/>
  <c r="Q8"/>
  <c r="Q9"/>
  <c r="Q11"/>
  <c r="R8"/>
  <c r="R9"/>
  <c r="R11"/>
  <c r="R13"/>
  <c r="R14"/>
  <c r="R15"/>
  <c r="R16"/>
  <c r="R17"/>
  <c r="R18"/>
  <c r="R19"/>
  <c r="R20"/>
  <c r="R21"/>
  <c r="R22"/>
  <c r="R23"/>
  <c r="B18" i="5" l="1"/>
  <c r="B24"/>
  <c r="E9"/>
  <c r="B9" s="1"/>
  <c r="E10"/>
  <c r="B10" s="1"/>
  <c r="E11"/>
  <c r="B11" s="1"/>
  <c r="E12"/>
  <c r="B12" s="1"/>
  <c r="E13"/>
  <c r="B13" s="1"/>
  <c r="E14"/>
  <c r="B14" s="1"/>
  <c r="E15"/>
  <c r="B15" s="1"/>
  <c r="E16"/>
  <c r="B16" s="1"/>
  <c r="E17"/>
  <c r="B17" s="1"/>
  <c r="E18"/>
  <c r="E19"/>
  <c r="B19" s="1"/>
  <c r="E20"/>
  <c r="B20" s="1"/>
  <c r="E21"/>
  <c r="B21" s="1"/>
  <c r="E22"/>
  <c r="B22" s="1"/>
  <c r="E23"/>
  <c r="B23" s="1"/>
  <c r="E24"/>
  <c r="B8"/>
  <c r="M7" i="9" s="1"/>
  <c r="O7" s="1"/>
  <c r="B6" i="4"/>
  <c r="B7"/>
  <c r="B8"/>
  <c r="B9"/>
  <c r="B10"/>
  <c r="B11"/>
  <c r="B12"/>
  <c r="B13"/>
  <c r="B14"/>
  <c r="B15"/>
  <c r="B16"/>
  <c r="B17"/>
  <c r="B18"/>
  <c r="B19"/>
  <c r="B20"/>
  <c r="B21"/>
  <c r="B5"/>
  <c r="B13" i="2"/>
  <c r="B14"/>
  <c r="B15"/>
  <c r="B16"/>
  <c r="B17"/>
  <c r="B18"/>
  <c r="B19"/>
  <c r="B20"/>
  <c r="B21"/>
  <c r="K10" i="4" l="1"/>
  <c r="K11"/>
  <c r="K12"/>
  <c r="K13"/>
  <c r="K14"/>
  <c r="K15"/>
  <c r="K16"/>
  <c r="K17"/>
  <c r="K18"/>
  <c r="K19"/>
  <c r="K20"/>
  <c r="K21"/>
  <c r="K5"/>
  <c r="K6"/>
  <c r="K7"/>
  <c r="K8"/>
  <c r="K9"/>
  <c r="H9"/>
  <c r="H10"/>
  <c r="H11"/>
  <c r="H12"/>
  <c r="H13"/>
  <c r="H14"/>
  <c r="H15"/>
  <c r="H16"/>
  <c r="H17"/>
  <c r="H18"/>
  <c r="J20" i="9" s="1"/>
  <c r="L20" s="1"/>
  <c r="H19" i="4"/>
  <c r="H20"/>
  <c r="J22" i="9" s="1"/>
  <c r="L22" s="1"/>
  <c r="H21" i="4"/>
  <c r="H5"/>
  <c r="H6"/>
  <c r="H7"/>
  <c r="E8"/>
  <c r="E6"/>
  <c r="E7"/>
  <c r="E9"/>
  <c r="E10"/>
  <c r="E11"/>
  <c r="E12"/>
  <c r="E13"/>
  <c r="E14"/>
  <c r="E15"/>
  <c r="E16"/>
  <c r="E17"/>
  <c r="E18"/>
  <c r="E19"/>
  <c r="E20"/>
  <c r="E21"/>
  <c r="H21" i="2"/>
  <c r="H20"/>
  <c r="H19"/>
  <c r="H18"/>
  <c r="H17"/>
  <c r="H15"/>
  <c r="H14"/>
  <c r="H13"/>
  <c r="H12"/>
  <c r="H11"/>
  <c r="H9"/>
  <c r="H8"/>
  <c r="E5"/>
  <c r="K20"/>
  <c r="N20"/>
  <c r="K21"/>
  <c r="R7" i="9"/>
  <c r="P9"/>
  <c r="P13"/>
  <c r="P15"/>
  <c r="P17"/>
  <c r="P19"/>
  <c r="P21"/>
  <c r="M23"/>
  <c r="O23" s="1"/>
  <c r="E6" i="1"/>
  <c r="B6" s="1"/>
  <c r="K16" i="2"/>
  <c r="M10" i="9"/>
  <c r="Q5" i="2"/>
  <c r="H5"/>
  <c r="N13"/>
  <c r="N14"/>
  <c r="N15"/>
  <c r="N16"/>
  <c r="N17"/>
  <c r="N18"/>
  <c r="N19"/>
  <c r="N21"/>
  <c r="M9" i="9"/>
  <c r="O9" s="1"/>
  <c r="J23"/>
  <c r="L23" s="1"/>
  <c r="J9"/>
  <c r="L9" s="1"/>
  <c r="J7"/>
  <c r="Q7" i="2"/>
  <c r="Q6"/>
  <c r="Q8"/>
  <c r="Q9"/>
  <c r="Q10"/>
  <c r="Q11"/>
  <c r="Q12"/>
  <c r="Q13"/>
  <c r="Q14"/>
  <c r="Q15"/>
  <c r="Q16"/>
  <c r="Q17"/>
  <c r="Q18"/>
  <c r="Q19"/>
  <c r="Q20"/>
  <c r="Q21"/>
  <c r="K13"/>
  <c r="K14"/>
  <c r="K15"/>
  <c r="K17"/>
  <c r="K18"/>
  <c r="K19"/>
  <c r="H6"/>
  <c r="H7"/>
  <c r="H16"/>
  <c r="E6"/>
  <c r="E7"/>
  <c r="E8"/>
  <c r="E9"/>
  <c r="E10"/>
  <c r="E11"/>
  <c r="E12"/>
  <c r="E13"/>
  <c r="E14"/>
  <c r="E15"/>
  <c r="E16"/>
  <c r="E17"/>
  <c r="E18"/>
  <c r="E19"/>
  <c r="E20"/>
  <c r="E21"/>
  <c r="E20" i="1"/>
  <c r="B20" s="1"/>
  <c r="D22" i="9" s="1"/>
  <c r="F22" s="1"/>
  <c r="E21" i="1"/>
  <c r="B21" s="1"/>
  <c r="D23" i="9" s="1"/>
  <c r="F23" s="1"/>
  <c r="E19" i="1"/>
  <c r="B19" s="1"/>
  <c r="D21" i="9" s="1"/>
  <c r="F21" s="1"/>
  <c r="E18" i="1"/>
  <c r="B18" s="1"/>
  <c r="D20" i="9" s="1"/>
  <c r="F20" s="1"/>
  <c r="E17" i="1"/>
  <c r="B17" s="1"/>
  <c r="D19" i="9" s="1"/>
  <c r="F19" s="1"/>
  <c r="E16" i="1"/>
  <c r="B16" s="1"/>
  <c r="D18" i="9" s="1"/>
  <c r="F18" s="1"/>
  <c r="E15" i="1"/>
  <c r="B15" s="1"/>
  <c r="D17" i="9" s="1"/>
  <c r="F17" s="1"/>
  <c r="E14" i="1"/>
  <c r="B14" s="1"/>
  <c r="D16" i="9" s="1"/>
  <c r="F16" s="1"/>
  <c r="E13" i="1"/>
  <c r="B13" s="1"/>
  <c r="D15" i="9" s="1"/>
  <c r="F15" s="1"/>
  <c r="E12" i="1"/>
  <c r="B12" s="1"/>
  <c r="D14" i="9" s="1"/>
  <c r="F14" s="1"/>
  <c r="E11" i="1"/>
  <c r="B11" s="1"/>
  <c r="D13" i="9" s="1"/>
  <c r="F13" s="1"/>
  <c r="E10" i="1"/>
  <c r="B10" s="1"/>
  <c r="D12" i="9" s="1"/>
  <c r="F12" s="1"/>
  <c r="E9" i="1"/>
  <c r="B9" s="1"/>
  <c r="D11" i="9" s="1"/>
  <c r="F11" s="1"/>
  <c r="E8" i="1"/>
  <c r="B8" s="1"/>
  <c r="D10" i="9" s="1"/>
  <c r="F10" s="1"/>
  <c r="E7" i="1"/>
  <c r="B7" s="1"/>
  <c r="D9" i="9" s="1"/>
  <c r="F9" s="1"/>
  <c r="E5" i="1"/>
  <c r="B5" s="1"/>
  <c r="J16" i="9"/>
  <c r="L16" s="1"/>
  <c r="P8"/>
  <c r="P11"/>
  <c r="P12"/>
  <c r="P14"/>
  <c r="P16"/>
  <c r="P18"/>
  <c r="P20"/>
  <c r="P22"/>
  <c r="P23"/>
  <c r="M8"/>
  <c r="O8" s="1"/>
  <c r="M11"/>
  <c r="O11" s="1"/>
  <c r="M12"/>
  <c r="O12" s="1"/>
  <c r="M13"/>
  <c r="O13" s="1"/>
  <c r="M14"/>
  <c r="O14" s="1"/>
  <c r="M15"/>
  <c r="O15" s="1"/>
  <c r="M16"/>
  <c r="O16" s="1"/>
  <c r="M17"/>
  <c r="M18"/>
  <c r="O18" s="1"/>
  <c r="M19"/>
  <c r="O19" s="1"/>
  <c r="M20"/>
  <c r="O20" s="1"/>
  <c r="M21"/>
  <c r="O21" s="1"/>
  <c r="M22"/>
  <c r="O22" s="1"/>
  <c r="J8"/>
  <c r="L8" s="1"/>
  <c r="H8" i="4"/>
  <c r="J10" i="9" s="1"/>
  <c r="J11"/>
  <c r="L11" s="1"/>
  <c r="J12"/>
  <c r="J13"/>
  <c r="L13" s="1"/>
  <c r="J14"/>
  <c r="L14" s="1"/>
  <c r="J15"/>
  <c r="L15" s="1"/>
  <c r="J17"/>
  <c r="L17" s="1"/>
  <c r="J18"/>
  <c r="L18" s="1"/>
  <c r="B12" i="2" l="1"/>
  <c r="B10"/>
  <c r="B9"/>
  <c r="B8"/>
  <c r="G10" i="9" s="1"/>
  <c r="I10" s="1"/>
  <c r="B11" i="2"/>
  <c r="G13" i="9" s="1"/>
  <c r="I13" s="1"/>
  <c r="C13" s="1"/>
  <c r="B6" i="2"/>
  <c r="G8" i="9" s="1"/>
  <c r="I8" s="1"/>
  <c r="C8" s="1"/>
  <c r="B5" i="2"/>
  <c r="G7" i="9" s="1"/>
  <c r="B7" i="2"/>
  <c r="G9" i="9" s="1"/>
  <c r="I9" s="1"/>
  <c r="C9" s="1"/>
  <c r="G23"/>
  <c r="I23" s="1"/>
  <c r="C23" s="1"/>
  <c r="G21"/>
  <c r="I21" s="1"/>
  <c r="G19"/>
  <c r="I19" s="1"/>
  <c r="G17"/>
  <c r="I17" s="1"/>
  <c r="C17" s="1"/>
  <c r="G15"/>
  <c r="I15" s="1"/>
  <c r="C15" s="1"/>
  <c r="G11"/>
  <c r="I11" s="1"/>
  <c r="C11" s="1"/>
  <c r="G22"/>
  <c r="I22" s="1"/>
  <c r="C22" s="1"/>
  <c r="G20"/>
  <c r="I20" s="1"/>
  <c r="C20" s="1"/>
  <c r="G18"/>
  <c r="I18" s="1"/>
  <c r="C18" s="1"/>
  <c r="G16"/>
  <c r="I16" s="1"/>
  <c r="C16" s="1"/>
  <c r="G14"/>
  <c r="I14" s="1"/>
  <c r="C14" s="1"/>
  <c r="G12"/>
  <c r="C12" s="1"/>
  <c r="J21"/>
  <c r="L21" s="1"/>
  <c r="J19"/>
  <c r="L19" s="1"/>
  <c r="C19" l="1"/>
  <c r="C21"/>
  <c r="I7"/>
  <c r="C7" s="1"/>
</calcChain>
</file>

<file path=xl/sharedStrings.xml><?xml version="1.0" encoding="utf-8"?>
<sst xmlns="http://schemas.openxmlformats.org/spreadsheetml/2006/main" count="322" uniqueCount="53">
  <si>
    <t>Общая оценка в баллах</t>
  </si>
  <si>
    <t>Наименование показателей оценки</t>
  </si>
  <si>
    <t>оценка</t>
  </si>
  <si>
    <t>вес</t>
  </si>
  <si>
    <t>в баллах</t>
  </si>
  <si>
    <t>―</t>
  </si>
  <si>
    <t xml:space="preserve">2.2. Равномерность расходов в отчетном финансовом году </t>
  </si>
  <si>
    <t>Учет и отчетность</t>
  </si>
  <si>
    <t>Контроль и аудит</t>
  </si>
  <si>
    <t>Исполнение судебных актов</t>
  </si>
  <si>
    <t>итог</t>
  </si>
  <si>
    <t xml:space="preserve"> </t>
  </si>
  <si>
    <t>Степень качества финансового менеджмента</t>
  </si>
  <si>
    <t>2. Исполнение бюджета по расходам</t>
  </si>
  <si>
    <t>Исполнение бюджета по расходам</t>
  </si>
  <si>
    <t>1. Качество планирования расходов</t>
  </si>
  <si>
    <t>1.1.  Количество изменений,  внесенных в бюджетную смету, план финансово-хозяйственной деятельности</t>
  </si>
  <si>
    <t>1. МКУ "УСЗН Ворошиловского района г.Ростова-на-Дону"</t>
  </si>
  <si>
    <t>2. МКУ "УСЗН Железнодорожного района г.Ростова-на-Дону"</t>
  </si>
  <si>
    <t>3. МКУ "УСЗН Кировского района г.Ростова-на-Дону"</t>
  </si>
  <si>
    <t>4. МКУ "УСЗН Ленинского района г.Ростова-на-Дону"</t>
  </si>
  <si>
    <t>5. МКУ "УСЗН Октябрьского района г.Ростова-на-Дону"</t>
  </si>
  <si>
    <t>6. МКУ "УСЗН Первомайского района г.Ростова-на-Дону"</t>
  </si>
  <si>
    <t>7. МКУ "УСЗН Пролетарского района г.Ростова-на-Дону"</t>
  </si>
  <si>
    <t>8. МКУ "УСЗН Советского района г.Ростова-на-Дону"</t>
  </si>
  <si>
    <t>9. МБУ "ЦСОН Ворошиловского района г.Ростова-на-Дону"</t>
  </si>
  <si>
    <t>10. МБУ "ЦСОН Железнодорожного района г.Ростова-на-Дону"</t>
  </si>
  <si>
    <t>11. МБУ "ЦСОН Кировского района г.Ростова-на-Дону"</t>
  </si>
  <si>
    <t>12. МБУ "ЦСОН Ленинского района г.Ростова-на-Дону"</t>
  </si>
  <si>
    <t>13. МБУ "ЦСОН Октябрьского района г.Ростова-на-Дону"</t>
  </si>
  <si>
    <t>14. МБУ "ЦСОН Первомайского района г.Ростова-на-Дону"</t>
  </si>
  <si>
    <t>15. МБУ "ЦСОН Пролетарского района г.Ростова-на-Дону"</t>
  </si>
  <si>
    <t>16. МБУ "ЦСОН Советского района г.Ростова-на-Дону"</t>
  </si>
  <si>
    <t>17. МБУ СО "РЦ г. Ростова-на-Дону"</t>
  </si>
  <si>
    <t>Наименование учреждения</t>
  </si>
  <si>
    <t>Наименование учреждений</t>
  </si>
  <si>
    <t>2.1. Остаток неисполненных бюджетных ассигнований в общем объеме расходов учреждения, исполненных в отчетном финансовом году</t>
  </si>
  <si>
    <t>2.3. Полнота исполнения муниципального задания</t>
  </si>
  <si>
    <t>2.4. Наличие остатков (с указанием причин возникновения) по субсидиям на финансовое обеспечение выполнения муниципального задания на конец отчетного года</t>
  </si>
  <si>
    <t>2.5. Наличие просроченной кредиторской задолженности</t>
  </si>
  <si>
    <t>3. Учет и отчетность</t>
  </si>
  <si>
    <t xml:space="preserve">3.1. Соблюдение сроков предоставления учреждениями бюджетной и бухгалтерской отчетности </t>
  </si>
  <si>
    <t xml:space="preserve">3.2. Наличие ошибок в квартальной, годовой бюджетной отчетности, представляемой учреждениями в Департамент
</t>
  </si>
  <si>
    <t xml:space="preserve">3.3. Наличие размещенной на официальном сайте
в сети Интернет www.bus.gov.ru актуальной информации 
о муниципальном учреждении
</t>
  </si>
  <si>
    <t>4. Контроль и аудит</t>
  </si>
  <si>
    <t xml:space="preserve">4.1.Наличие выявленных при осуществлении мероприятий муниципального финансового контроля нарушений бюджетного законодательства и законодательства в сфере закупок, допущенных учреждениями, в том числе требующих возврата предоставленных средств и возмещение причиненного ущерба </t>
  </si>
  <si>
    <t>5. Исполнение судебных актов</t>
  </si>
  <si>
    <t>5.1. Судебные иски о взыскании бюджетных средств с  учреждений, подведомственных Департаменту</t>
  </si>
  <si>
    <t>Направления мониторинга качества финансового менеджмента учреждений</t>
  </si>
  <si>
    <t>Качество планирования расходов</t>
  </si>
  <si>
    <t>I</t>
  </si>
  <si>
    <t xml:space="preserve">                                                          
РЕЗУЛЬТАТЫ 
мониторинга качества финансового менеджмента по муниципальным учреждениям, подведомственным Департаменту социальной защиты населения города Ростова-на-Дону за 2020 год      
</t>
  </si>
  <si>
    <t xml:space="preserve">Исполнитель    Е.М. Айдинова, 240-44-15                                            
</t>
  </si>
</sst>
</file>

<file path=xl/styles.xml><?xml version="1.0" encoding="utf-8"?>
<styleSheet xmlns="http://schemas.openxmlformats.org/spreadsheetml/2006/main">
  <numFmts count="2">
    <numFmt numFmtId="164" formatCode="_-* #,##0.00_р_._-;\-* #,##0.00_р_._-;_-* \-??_р_._-;_-@_-"/>
    <numFmt numFmtId="165" formatCode="0.0%"/>
  </numFmts>
  <fonts count="16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10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Alignment="1"/>
    <xf numFmtId="2" fontId="8" fillId="0" borderId="0" xfId="0" applyNumberFormat="1" applyFont="1" applyFill="1"/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7" fillId="0" borderId="0" xfId="0" applyFont="1" applyFill="1" applyAlignment="1">
      <alignment horizontal="center"/>
    </xf>
    <xf numFmtId="2" fontId="12" fillId="0" borderId="0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1" fillId="0" borderId="0" xfId="0" applyFont="1" applyFill="1"/>
    <xf numFmtId="0" fontId="11" fillId="0" borderId="0" xfId="0" applyFont="1" applyFill="1" applyBorder="1"/>
    <xf numFmtId="0" fontId="3" fillId="0" borderId="0" xfId="0" applyFont="1" applyFill="1"/>
    <xf numFmtId="164" fontId="3" fillId="0" borderId="0" xfId="1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 vertical="center"/>
    </xf>
    <xf numFmtId="2" fontId="10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14" fillId="0" borderId="0" xfId="0" applyNumberFormat="1" applyFont="1" applyFill="1" applyBorder="1" applyAlignment="1">
      <alignment horizontal="center" vertical="center" wrapText="1"/>
    </xf>
    <xf numFmtId="9" fontId="14" fillId="0" borderId="0" xfId="0" applyNumberFormat="1" applyFont="1" applyFill="1" applyBorder="1" applyAlignment="1">
      <alignment horizontal="center" vertical="center" wrapText="1"/>
    </xf>
    <xf numFmtId="2" fontId="14" fillId="0" borderId="0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/>
    </xf>
    <xf numFmtId="2" fontId="3" fillId="4" borderId="7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2" fillId="0" borderId="5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DEB3D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zoomScaleNormal="100" zoomScaleSheetLayoutView="80" workbookViewId="0">
      <pane ySplit="4" topLeftCell="A5" activePane="bottomLeft" state="frozen"/>
      <selection activeCell="A9" sqref="A9"/>
      <selection pane="bottomLeft" activeCell="G25" sqref="G25"/>
    </sheetView>
  </sheetViews>
  <sheetFormatPr defaultRowHeight="12.75"/>
  <cols>
    <col min="1" max="1" width="65" style="31" customWidth="1"/>
    <col min="2" max="2" width="11.7109375" style="31" customWidth="1"/>
    <col min="3" max="3" width="12.7109375" style="31" customWidth="1"/>
    <col min="4" max="4" width="13.42578125" style="31" customWidth="1"/>
    <col min="5" max="5" width="20" style="31" customWidth="1"/>
    <col min="6" max="6" width="7.28515625" style="31" customWidth="1"/>
    <col min="7" max="7" width="16.5703125" style="31" customWidth="1"/>
    <col min="8" max="16384" width="9.140625" style="31"/>
  </cols>
  <sheetData>
    <row r="1" spans="1:7" ht="24" customHeight="1">
      <c r="A1" s="54" t="s">
        <v>34</v>
      </c>
      <c r="B1" s="54" t="s">
        <v>0</v>
      </c>
      <c r="C1" s="56" t="s">
        <v>1</v>
      </c>
      <c r="D1" s="57"/>
      <c r="E1" s="58"/>
      <c r="F1" s="17"/>
      <c r="G1" s="17"/>
    </row>
    <row r="2" spans="1:7" ht="23.25" customHeight="1">
      <c r="A2" s="54"/>
      <c r="B2" s="54"/>
      <c r="C2" s="59" t="s">
        <v>15</v>
      </c>
      <c r="D2" s="60"/>
      <c r="E2" s="61"/>
      <c r="F2" s="17"/>
      <c r="G2" s="17"/>
    </row>
    <row r="3" spans="1:7" ht="48.75" customHeight="1">
      <c r="A3" s="54"/>
      <c r="B3" s="54"/>
      <c r="C3" s="55" t="s">
        <v>16</v>
      </c>
      <c r="D3" s="55"/>
      <c r="E3" s="55"/>
    </row>
    <row r="4" spans="1:7" ht="18.75" customHeight="1">
      <c r="A4" s="54"/>
      <c r="B4" s="54"/>
      <c r="C4" s="16" t="s">
        <v>2</v>
      </c>
      <c r="D4" s="16" t="s">
        <v>3</v>
      </c>
      <c r="E4" s="16" t="s">
        <v>4</v>
      </c>
    </row>
    <row r="5" spans="1:7" ht="15">
      <c r="A5" s="38" t="s">
        <v>17</v>
      </c>
      <c r="B5" s="4">
        <f>E5</f>
        <v>100</v>
      </c>
      <c r="C5" s="4">
        <v>1</v>
      </c>
      <c r="D5" s="4">
        <v>100</v>
      </c>
      <c r="E5" s="4">
        <f>C5*D5</f>
        <v>100</v>
      </c>
    </row>
    <row r="6" spans="1:7" ht="15">
      <c r="A6" s="38" t="s">
        <v>18</v>
      </c>
      <c r="B6" s="4">
        <f t="shared" ref="B6:B7" si="0">E6</f>
        <v>100</v>
      </c>
      <c r="C6" s="4">
        <v>1</v>
      </c>
      <c r="D6" s="4">
        <v>100</v>
      </c>
      <c r="E6" s="4">
        <f>C6*D6</f>
        <v>100</v>
      </c>
    </row>
    <row r="7" spans="1:7" ht="15">
      <c r="A7" s="38" t="s">
        <v>19</v>
      </c>
      <c r="B7" s="4">
        <f t="shared" si="0"/>
        <v>100</v>
      </c>
      <c r="C7" s="4">
        <v>1</v>
      </c>
      <c r="D7" s="4">
        <v>100</v>
      </c>
      <c r="E7" s="4">
        <f t="shared" ref="E7:E21" si="1">C7*D7</f>
        <v>100</v>
      </c>
    </row>
    <row r="8" spans="1:7" ht="15">
      <c r="A8" s="38" t="s">
        <v>20</v>
      </c>
      <c r="B8" s="4">
        <f>E8</f>
        <v>100</v>
      </c>
      <c r="C8" s="4">
        <v>1</v>
      </c>
      <c r="D8" s="4">
        <v>100</v>
      </c>
      <c r="E8" s="4">
        <f t="shared" si="1"/>
        <v>100</v>
      </c>
    </row>
    <row r="9" spans="1:7" ht="15">
      <c r="A9" s="38" t="s">
        <v>21</v>
      </c>
      <c r="B9" s="4">
        <f t="shared" ref="B9:B21" si="2">E9</f>
        <v>100</v>
      </c>
      <c r="C9" s="4">
        <v>1</v>
      </c>
      <c r="D9" s="4">
        <v>100</v>
      </c>
      <c r="E9" s="4">
        <f t="shared" si="1"/>
        <v>100</v>
      </c>
    </row>
    <row r="10" spans="1:7" ht="15.75" customHeight="1">
      <c r="A10" s="38" t="s">
        <v>22</v>
      </c>
      <c r="B10" s="4">
        <f t="shared" si="2"/>
        <v>100</v>
      </c>
      <c r="C10" s="4">
        <v>1</v>
      </c>
      <c r="D10" s="4">
        <v>100</v>
      </c>
      <c r="E10" s="4">
        <f t="shared" si="1"/>
        <v>100</v>
      </c>
    </row>
    <row r="11" spans="1:7" ht="16.5" customHeight="1">
      <c r="A11" s="38" t="s">
        <v>23</v>
      </c>
      <c r="B11" s="4">
        <f t="shared" si="2"/>
        <v>100</v>
      </c>
      <c r="C11" s="4">
        <v>1</v>
      </c>
      <c r="D11" s="4">
        <v>100</v>
      </c>
      <c r="E11" s="4">
        <f t="shared" si="1"/>
        <v>100</v>
      </c>
    </row>
    <row r="12" spans="1:7" ht="15.75" customHeight="1">
      <c r="A12" s="38" t="s">
        <v>24</v>
      </c>
      <c r="B12" s="4">
        <f t="shared" si="2"/>
        <v>100</v>
      </c>
      <c r="C12" s="4">
        <v>1</v>
      </c>
      <c r="D12" s="4">
        <v>100</v>
      </c>
      <c r="E12" s="4">
        <f t="shared" si="1"/>
        <v>100</v>
      </c>
    </row>
    <row r="13" spans="1:7" ht="17.25" customHeight="1">
      <c r="A13" s="38" t="s">
        <v>25</v>
      </c>
      <c r="B13" s="4">
        <f t="shared" si="2"/>
        <v>100</v>
      </c>
      <c r="C13" s="4">
        <v>1</v>
      </c>
      <c r="D13" s="4">
        <v>100</v>
      </c>
      <c r="E13" s="4">
        <f t="shared" si="1"/>
        <v>100</v>
      </c>
    </row>
    <row r="14" spans="1:7" ht="15">
      <c r="A14" s="38" t="s">
        <v>26</v>
      </c>
      <c r="B14" s="4">
        <f t="shared" si="2"/>
        <v>100</v>
      </c>
      <c r="C14" s="4">
        <v>1</v>
      </c>
      <c r="D14" s="4">
        <v>100</v>
      </c>
      <c r="E14" s="4">
        <f t="shared" si="1"/>
        <v>100</v>
      </c>
    </row>
    <row r="15" spans="1:7" ht="15">
      <c r="A15" s="38" t="s">
        <v>27</v>
      </c>
      <c r="B15" s="4">
        <f t="shared" si="2"/>
        <v>100</v>
      </c>
      <c r="C15" s="4">
        <v>1</v>
      </c>
      <c r="D15" s="4">
        <v>100</v>
      </c>
      <c r="E15" s="4">
        <f t="shared" si="1"/>
        <v>100</v>
      </c>
    </row>
    <row r="16" spans="1:7" ht="15">
      <c r="A16" s="38" t="s">
        <v>28</v>
      </c>
      <c r="B16" s="4">
        <f t="shared" si="2"/>
        <v>100</v>
      </c>
      <c r="C16" s="4">
        <v>1</v>
      </c>
      <c r="D16" s="4">
        <v>100</v>
      </c>
      <c r="E16" s="35">
        <f t="shared" si="1"/>
        <v>100</v>
      </c>
    </row>
    <row r="17" spans="1:5" ht="17.25" customHeight="1">
      <c r="A17" s="38" t="s">
        <v>29</v>
      </c>
      <c r="B17" s="4">
        <f t="shared" si="2"/>
        <v>100</v>
      </c>
      <c r="C17" s="4">
        <v>1</v>
      </c>
      <c r="D17" s="4">
        <v>100</v>
      </c>
      <c r="E17" s="4">
        <f t="shared" si="1"/>
        <v>100</v>
      </c>
    </row>
    <row r="18" spans="1:5" ht="15">
      <c r="A18" s="38" t="s">
        <v>30</v>
      </c>
      <c r="B18" s="4">
        <f t="shared" si="2"/>
        <v>100</v>
      </c>
      <c r="C18" s="4">
        <v>1</v>
      </c>
      <c r="D18" s="4">
        <v>100</v>
      </c>
      <c r="E18" s="4">
        <f t="shared" si="1"/>
        <v>100</v>
      </c>
    </row>
    <row r="19" spans="1:5" ht="15">
      <c r="A19" s="38" t="s">
        <v>31</v>
      </c>
      <c r="B19" s="4">
        <f t="shared" si="2"/>
        <v>100</v>
      </c>
      <c r="C19" s="4">
        <v>1</v>
      </c>
      <c r="D19" s="4">
        <v>100</v>
      </c>
      <c r="E19" s="4">
        <f t="shared" si="1"/>
        <v>100</v>
      </c>
    </row>
    <row r="20" spans="1:5" ht="18.75" customHeight="1">
      <c r="A20" s="38" t="s">
        <v>32</v>
      </c>
      <c r="B20" s="4">
        <f t="shared" si="2"/>
        <v>100</v>
      </c>
      <c r="C20" s="4">
        <v>1</v>
      </c>
      <c r="D20" s="4">
        <v>100</v>
      </c>
      <c r="E20" s="4">
        <f t="shared" si="1"/>
        <v>100</v>
      </c>
    </row>
    <row r="21" spans="1:5" ht="18" customHeight="1">
      <c r="A21" s="38" t="s">
        <v>33</v>
      </c>
      <c r="B21" s="4">
        <f t="shared" si="2"/>
        <v>100</v>
      </c>
      <c r="C21" s="4">
        <v>1</v>
      </c>
      <c r="D21" s="4">
        <v>100</v>
      </c>
      <c r="E21" s="4">
        <f t="shared" si="1"/>
        <v>100</v>
      </c>
    </row>
    <row r="22" spans="1:5" ht="28.5" customHeight="1">
      <c r="A22" s="18"/>
      <c r="B22" s="19"/>
      <c r="C22" s="19"/>
      <c r="D22" s="19"/>
      <c r="E22" s="19"/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  <row r="30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" right="0" top="0" bottom="0" header="0.11811023622047245" footer="0.11811023622047245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tabSelected="1" zoomScaleNormal="100" zoomScaleSheetLayoutView="70" workbookViewId="0">
      <pane ySplit="4" topLeftCell="A5" activePane="bottomLeft" state="frozen"/>
      <selection activeCell="A9" sqref="A9"/>
      <selection pane="bottomLeft" activeCell="T15" sqref="T15"/>
    </sheetView>
  </sheetViews>
  <sheetFormatPr defaultRowHeight="12.75"/>
  <cols>
    <col min="1" max="1" width="53.85546875" style="31" customWidth="1"/>
    <col min="2" max="2" width="11.140625" style="31" customWidth="1"/>
    <col min="3" max="3" width="8" style="31" customWidth="1"/>
    <col min="4" max="4" width="6" style="31" customWidth="1"/>
    <col min="5" max="5" width="10.5703125" style="31" customWidth="1"/>
    <col min="6" max="6" width="8" style="31" customWidth="1"/>
    <col min="7" max="7" width="5.85546875" style="31" customWidth="1"/>
    <col min="8" max="8" width="10.140625" style="31" customWidth="1"/>
    <col min="9" max="9" width="8.42578125" style="31" customWidth="1"/>
    <col min="10" max="10" width="6" style="31" customWidth="1"/>
    <col min="11" max="11" width="11" style="31" customWidth="1"/>
    <col min="12" max="12" width="7.7109375" style="31" customWidth="1"/>
    <col min="13" max="13" width="10" style="31" customWidth="1"/>
    <col min="14" max="14" width="9.7109375" style="31" customWidth="1"/>
    <col min="15" max="15" width="8.140625" style="31" customWidth="1"/>
    <col min="16" max="16" width="7.85546875" style="31" customWidth="1"/>
    <col min="17" max="17" width="9.85546875" style="31" customWidth="1"/>
    <col min="18" max="16384" width="9.140625" style="31"/>
  </cols>
  <sheetData>
    <row r="1" spans="1:21" ht="30" customHeight="1">
      <c r="A1" s="54" t="s">
        <v>35</v>
      </c>
      <c r="B1" s="56" t="s">
        <v>0</v>
      </c>
      <c r="C1" s="63" t="s">
        <v>1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21" ht="19.5" customHeight="1">
      <c r="A2" s="54"/>
      <c r="B2" s="56"/>
      <c r="C2" s="64" t="s">
        <v>13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21" ht="144.75" customHeight="1">
      <c r="A3" s="54"/>
      <c r="B3" s="54"/>
      <c r="C3" s="62" t="s">
        <v>36</v>
      </c>
      <c r="D3" s="62"/>
      <c r="E3" s="62"/>
      <c r="F3" s="62" t="s">
        <v>6</v>
      </c>
      <c r="G3" s="62"/>
      <c r="H3" s="62"/>
      <c r="I3" s="62" t="s">
        <v>37</v>
      </c>
      <c r="J3" s="62"/>
      <c r="K3" s="62"/>
      <c r="L3" s="62" t="s">
        <v>38</v>
      </c>
      <c r="M3" s="62"/>
      <c r="N3" s="62"/>
      <c r="O3" s="62" t="s">
        <v>39</v>
      </c>
      <c r="P3" s="62"/>
      <c r="Q3" s="62"/>
    </row>
    <row r="4" spans="1:21" ht="17.25" customHeight="1">
      <c r="A4" s="54"/>
      <c r="B4" s="54"/>
      <c r="C4" s="5" t="s">
        <v>2</v>
      </c>
      <c r="D4" s="5" t="s">
        <v>3</v>
      </c>
      <c r="E4" s="5" t="s">
        <v>4</v>
      </c>
      <c r="F4" s="5" t="s">
        <v>2</v>
      </c>
      <c r="G4" s="5" t="s">
        <v>3</v>
      </c>
      <c r="H4" s="5" t="s">
        <v>4</v>
      </c>
      <c r="I4" s="5" t="s">
        <v>2</v>
      </c>
      <c r="J4" s="5" t="s">
        <v>3</v>
      </c>
      <c r="K4" s="5" t="s">
        <v>4</v>
      </c>
      <c r="L4" s="5" t="s">
        <v>2</v>
      </c>
      <c r="M4" s="5" t="s">
        <v>3</v>
      </c>
      <c r="N4" s="5" t="s">
        <v>4</v>
      </c>
      <c r="O4" s="5" t="s">
        <v>2</v>
      </c>
      <c r="P4" s="5" t="s">
        <v>3</v>
      </c>
      <c r="Q4" s="5" t="s">
        <v>4</v>
      </c>
    </row>
    <row r="5" spans="1:21" ht="17.25" customHeight="1">
      <c r="A5" s="38" t="s">
        <v>17</v>
      </c>
      <c r="B5" s="3">
        <f>Q5+H5+E5</f>
        <v>100</v>
      </c>
      <c r="C5" s="3">
        <v>1</v>
      </c>
      <c r="D5" s="3">
        <v>36.700000000000003</v>
      </c>
      <c r="E5" s="3">
        <f>C5*D5</f>
        <v>36.700000000000003</v>
      </c>
      <c r="F5" s="3">
        <v>1</v>
      </c>
      <c r="G5" s="3">
        <v>36.700000000000003</v>
      </c>
      <c r="H5" s="3">
        <f t="shared" ref="H5:H21" si="0">F5*G5</f>
        <v>36.700000000000003</v>
      </c>
      <c r="I5" s="36" t="s">
        <v>5</v>
      </c>
      <c r="J5" s="36" t="s">
        <v>5</v>
      </c>
      <c r="K5" s="36" t="s">
        <v>5</v>
      </c>
      <c r="L5" s="36" t="s">
        <v>5</v>
      </c>
      <c r="M5" s="36" t="s">
        <v>5</v>
      </c>
      <c r="N5" s="36" t="s">
        <v>5</v>
      </c>
      <c r="O5" s="3">
        <v>1</v>
      </c>
      <c r="P5" s="3">
        <v>26.6</v>
      </c>
      <c r="Q5" s="3">
        <f t="shared" ref="Q5:Q21" si="1">O5*P5</f>
        <v>26.6</v>
      </c>
      <c r="U5" s="32"/>
    </row>
    <row r="6" spans="1:21" ht="18.600000000000001" customHeight="1">
      <c r="A6" s="38" t="s">
        <v>18</v>
      </c>
      <c r="B6" s="3">
        <f t="shared" ref="B6:B12" si="2">Q6+H6+E6</f>
        <v>100</v>
      </c>
      <c r="C6" s="3">
        <v>1</v>
      </c>
      <c r="D6" s="3">
        <v>36.700000000000003</v>
      </c>
      <c r="E6" s="3">
        <f t="shared" ref="E6:E21" si="3">C6*D6</f>
        <v>36.700000000000003</v>
      </c>
      <c r="F6" s="3">
        <v>1</v>
      </c>
      <c r="G6" s="3">
        <v>36.700000000000003</v>
      </c>
      <c r="H6" s="3">
        <f t="shared" si="0"/>
        <v>36.700000000000003</v>
      </c>
      <c r="I6" s="36" t="s">
        <v>5</v>
      </c>
      <c r="J6" s="36" t="s">
        <v>5</v>
      </c>
      <c r="K6" s="36" t="s">
        <v>5</v>
      </c>
      <c r="L6" s="36" t="s">
        <v>5</v>
      </c>
      <c r="M6" s="36" t="s">
        <v>5</v>
      </c>
      <c r="N6" s="36" t="s">
        <v>5</v>
      </c>
      <c r="O6" s="3">
        <v>1</v>
      </c>
      <c r="P6" s="3">
        <v>26.6</v>
      </c>
      <c r="Q6" s="3">
        <f t="shared" si="1"/>
        <v>26.6</v>
      </c>
    </row>
    <row r="7" spans="1:21" ht="18.75" customHeight="1">
      <c r="A7" s="38" t="s">
        <v>19</v>
      </c>
      <c r="B7" s="3">
        <f t="shared" si="2"/>
        <v>100</v>
      </c>
      <c r="C7" s="3">
        <v>1</v>
      </c>
      <c r="D7" s="3">
        <v>36.700000000000003</v>
      </c>
      <c r="E7" s="3">
        <f t="shared" si="3"/>
        <v>36.700000000000003</v>
      </c>
      <c r="F7" s="3">
        <v>1</v>
      </c>
      <c r="G7" s="3">
        <v>36.700000000000003</v>
      </c>
      <c r="H7" s="3">
        <f t="shared" si="0"/>
        <v>36.700000000000003</v>
      </c>
      <c r="I7" s="36" t="s">
        <v>5</v>
      </c>
      <c r="J7" s="36" t="s">
        <v>5</v>
      </c>
      <c r="K7" s="36" t="s">
        <v>5</v>
      </c>
      <c r="L7" s="36" t="s">
        <v>5</v>
      </c>
      <c r="M7" s="36" t="s">
        <v>5</v>
      </c>
      <c r="N7" s="36" t="s">
        <v>5</v>
      </c>
      <c r="O7" s="3">
        <v>1</v>
      </c>
      <c r="P7" s="3">
        <v>26.6</v>
      </c>
      <c r="Q7" s="3">
        <f t="shared" si="1"/>
        <v>26.6</v>
      </c>
    </row>
    <row r="8" spans="1:21" ht="17.25" customHeight="1">
      <c r="A8" s="38" t="s">
        <v>20</v>
      </c>
      <c r="B8" s="3">
        <f t="shared" si="2"/>
        <v>100</v>
      </c>
      <c r="C8" s="3">
        <v>1</v>
      </c>
      <c r="D8" s="3">
        <v>36.700000000000003</v>
      </c>
      <c r="E8" s="3">
        <f t="shared" si="3"/>
        <v>36.700000000000003</v>
      </c>
      <c r="F8" s="3">
        <v>1</v>
      </c>
      <c r="G8" s="3">
        <v>36.700000000000003</v>
      </c>
      <c r="H8" s="3">
        <f t="shared" si="0"/>
        <v>36.700000000000003</v>
      </c>
      <c r="I8" s="36" t="s">
        <v>5</v>
      </c>
      <c r="J8" s="36" t="s">
        <v>5</v>
      </c>
      <c r="K8" s="36" t="s">
        <v>5</v>
      </c>
      <c r="L8" s="36" t="s">
        <v>5</v>
      </c>
      <c r="M8" s="36" t="s">
        <v>5</v>
      </c>
      <c r="N8" s="36" t="s">
        <v>5</v>
      </c>
      <c r="O8" s="3">
        <v>1</v>
      </c>
      <c r="P8" s="3">
        <v>26.6</v>
      </c>
      <c r="Q8" s="3">
        <f t="shared" si="1"/>
        <v>26.6</v>
      </c>
    </row>
    <row r="9" spans="1:21" ht="18" customHeight="1">
      <c r="A9" s="38" t="s">
        <v>21</v>
      </c>
      <c r="B9" s="3">
        <f t="shared" si="2"/>
        <v>100</v>
      </c>
      <c r="C9" s="3">
        <v>1</v>
      </c>
      <c r="D9" s="3">
        <v>36.700000000000003</v>
      </c>
      <c r="E9" s="3">
        <f t="shared" si="3"/>
        <v>36.700000000000003</v>
      </c>
      <c r="F9" s="3">
        <v>1</v>
      </c>
      <c r="G9" s="3">
        <v>36.700000000000003</v>
      </c>
      <c r="H9" s="3">
        <f t="shared" ref="H9:H15" si="4">F9*G9</f>
        <v>36.700000000000003</v>
      </c>
      <c r="I9" s="36" t="s">
        <v>5</v>
      </c>
      <c r="J9" s="36" t="s">
        <v>5</v>
      </c>
      <c r="K9" s="36" t="s">
        <v>5</v>
      </c>
      <c r="L9" s="36" t="s">
        <v>5</v>
      </c>
      <c r="M9" s="36" t="s">
        <v>5</v>
      </c>
      <c r="N9" s="36" t="s">
        <v>5</v>
      </c>
      <c r="O9" s="3">
        <v>1</v>
      </c>
      <c r="P9" s="3">
        <v>26.6</v>
      </c>
      <c r="Q9" s="3">
        <f t="shared" si="1"/>
        <v>26.6</v>
      </c>
    </row>
    <row r="10" spans="1:21" ht="15.75" customHeight="1">
      <c r="A10" s="38" t="s">
        <v>22</v>
      </c>
      <c r="B10" s="3">
        <f t="shared" si="2"/>
        <v>93.394000000000005</v>
      </c>
      <c r="C10" s="3">
        <v>1</v>
      </c>
      <c r="D10" s="3">
        <v>36.700000000000003</v>
      </c>
      <c r="E10" s="3">
        <f t="shared" si="3"/>
        <v>36.700000000000003</v>
      </c>
      <c r="F10" s="3">
        <v>0.82</v>
      </c>
      <c r="G10" s="3">
        <v>36.700000000000003</v>
      </c>
      <c r="H10" s="3">
        <f>F10*G10</f>
        <v>30.094000000000001</v>
      </c>
      <c r="I10" s="36" t="s">
        <v>5</v>
      </c>
      <c r="J10" s="36" t="s">
        <v>5</v>
      </c>
      <c r="K10" s="36" t="s">
        <v>5</v>
      </c>
      <c r="L10" s="36" t="s">
        <v>5</v>
      </c>
      <c r="M10" s="36" t="s">
        <v>5</v>
      </c>
      <c r="N10" s="36" t="s">
        <v>5</v>
      </c>
      <c r="O10" s="3">
        <v>1</v>
      </c>
      <c r="P10" s="3">
        <v>26.6</v>
      </c>
      <c r="Q10" s="3">
        <f t="shared" si="1"/>
        <v>26.6</v>
      </c>
    </row>
    <row r="11" spans="1:21" ht="15" customHeight="1">
      <c r="A11" s="38" t="s">
        <v>23</v>
      </c>
      <c r="B11" s="3">
        <f t="shared" si="2"/>
        <v>100</v>
      </c>
      <c r="C11" s="3">
        <v>1</v>
      </c>
      <c r="D11" s="3">
        <v>36.700000000000003</v>
      </c>
      <c r="E11" s="3">
        <f t="shared" si="3"/>
        <v>36.700000000000003</v>
      </c>
      <c r="F11" s="3">
        <v>1</v>
      </c>
      <c r="G11" s="3">
        <v>36.700000000000003</v>
      </c>
      <c r="H11" s="3">
        <f t="shared" si="4"/>
        <v>36.700000000000003</v>
      </c>
      <c r="I11" s="36" t="s">
        <v>5</v>
      </c>
      <c r="J11" s="36" t="s">
        <v>5</v>
      </c>
      <c r="K11" s="36" t="s">
        <v>5</v>
      </c>
      <c r="L11" s="36" t="s">
        <v>5</v>
      </c>
      <c r="M11" s="36" t="s">
        <v>5</v>
      </c>
      <c r="N11" s="36" t="s">
        <v>5</v>
      </c>
      <c r="O11" s="3">
        <v>1</v>
      </c>
      <c r="P11" s="3">
        <v>26.6</v>
      </c>
      <c r="Q11" s="3">
        <f t="shared" si="1"/>
        <v>26.6</v>
      </c>
    </row>
    <row r="12" spans="1:21" ht="14.25" customHeight="1">
      <c r="A12" s="38" t="s">
        <v>24</v>
      </c>
      <c r="B12" s="3">
        <f t="shared" si="2"/>
        <v>100</v>
      </c>
      <c r="C12" s="3">
        <v>1</v>
      </c>
      <c r="D12" s="3">
        <v>36.700000000000003</v>
      </c>
      <c r="E12" s="3">
        <f t="shared" si="3"/>
        <v>36.700000000000003</v>
      </c>
      <c r="F12" s="3">
        <v>1</v>
      </c>
      <c r="G12" s="3">
        <v>36.700000000000003</v>
      </c>
      <c r="H12" s="3">
        <f t="shared" si="4"/>
        <v>36.700000000000003</v>
      </c>
      <c r="I12" s="36" t="s">
        <v>5</v>
      </c>
      <c r="J12" s="36" t="s">
        <v>5</v>
      </c>
      <c r="K12" s="36" t="s">
        <v>5</v>
      </c>
      <c r="L12" s="36" t="s">
        <v>5</v>
      </c>
      <c r="M12" s="36" t="s">
        <v>5</v>
      </c>
      <c r="N12" s="36" t="s">
        <v>5</v>
      </c>
      <c r="O12" s="3">
        <v>1</v>
      </c>
      <c r="P12" s="3">
        <v>26.6</v>
      </c>
      <c r="Q12" s="3">
        <f t="shared" si="1"/>
        <v>26.6</v>
      </c>
    </row>
    <row r="13" spans="1:21" ht="15" customHeight="1">
      <c r="A13" s="38" t="s">
        <v>25</v>
      </c>
      <c r="B13" s="3">
        <f>E13+H13+K13+N13+Q13</f>
        <v>100</v>
      </c>
      <c r="C13" s="3">
        <v>1</v>
      </c>
      <c r="D13" s="3">
        <v>25</v>
      </c>
      <c r="E13" s="3">
        <f t="shared" si="3"/>
        <v>25</v>
      </c>
      <c r="F13" s="3">
        <v>1</v>
      </c>
      <c r="G13" s="3">
        <v>25</v>
      </c>
      <c r="H13" s="3">
        <f t="shared" si="4"/>
        <v>25</v>
      </c>
      <c r="I13" s="3">
        <v>1</v>
      </c>
      <c r="J13" s="3">
        <v>20</v>
      </c>
      <c r="K13" s="3">
        <f t="shared" ref="K13:K21" si="5">I13*J13</f>
        <v>20</v>
      </c>
      <c r="L13" s="3">
        <v>1</v>
      </c>
      <c r="M13" s="3">
        <v>15</v>
      </c>
      <c r="N13" s="3">
        <f t="shared" ref="N13:N21" si="6">L13*M13</f>
        <v>15</v>
      </c>
      <c r="O13" s="3">
        <v>1</v>
      </c>
      <c r="P13" s="3">
        <v>15</v>
      </c>
      <c r="Q13" s="3">
        <f t="shared" si="1"/>
        <v>15</v>
      </c>
    </row>
    <row r="14" spans="1:21" ht="14.25" customHeight="1">
      <c r="A14" s="38" t="s">
        <v>26</v>
      </c>
      <c r="B14" s="3">
        <f t="shared" ref="B14:B21" si="7">E14+H14+K14+N14+Q14</f>
        <v>100</v>
      </c>
      <c r="C14" s="3">
        <v>1</v>
      </c>
      <c r="D14" s="3">
        <v>25</v>
      </c>
      <c r="E14" s="3">
        <f t="shared" si="3"/>
        <v>25</v>
      </c>
      <c r="F14" s="3">
        <v>1</v>
      </c>
      <c r="G14" s="3">
        <v>25</v>
      </c>
      <c r="H14" s="3">
        <f t="shared" si="4"/>
        <v>25</v>
      </c>
      <c r="I14" s="3">
        <v>1</v>
      </c>
      <c r="J14" s="3">
        <v>20</v>
      </c>
      <c r="K14" s="3">
        <f t="shared" si="5"/>
        <v>20</v>
      </c>
      <c r="L14" s="3">
        <v>1</v>
      </c>
      <c r="M14" s="3">
        <v>15</v>
      </c>
      <c r="N14" s="3">
        <f t="shared" si="6"/>
        <v>15</v>
      </c>
      <c r="O14" s="3">
        <v>1</v>
      </c>
      <c r="P14" s="3">
        <v>15</v>
      </c>
      <c r="Q14" s="3">
        <f t="shared" si="1"/>
        <v>15</v>
      </c>
    </row>
    <row r="15" spans="1:21" ht="15" customHeight="1">
      <c r="A15" s="38" t="s">
        <v>27</v>
      </c>
      <c r="B15" s="3">
        <f t="shared" si="7"/>
        <v>100</v>
      </c>
      <c r="C15" s="3">
        <v>1</v>
      </c>
      <c r="D15" s="3">
        <v>25</v>
      </c>
      <c r="E15" s="3">
        <f t="shared" si="3"/>
        <v>25</v>
      </c>
      <c r="F15" s="3">
        <v>1</v>
      </c>
      <c r="G15" s="3">
        <v>25</v>
      </c>
      <c r="H15" s="3">
        <f t="shared" si="4"/>
        <v>25</v>
      </c>
      <c r="I15" s="3">
        <v>1</v>
      </c>
      <c r="J15" s="3">
        <v>20</v>
      </c>
      <c r="K15" s="3">
        <f t="shared" si="5"/>
        <v>20</v>
      </c>
      <c r="L15" s="3">
        <v>1</v>
      </c>
      <c r="M15" s="3">
        <v>15</v>
      </c>
      <c r="N15" s="3">
        <f t="shared" si="6"/>
        <v>15</v>
      </c>
      <c r="O15" s="3">
        <v>1</v>
      </c>
      <c r="P15" s="3">
        <v>15</v>
      </c>
      <c r="Q15" s="3">
        <f t="shared" si="1"/>
        <v>15</v>
      </c>
    </row>
    <row r="16" spans="1:21" ht="13.5" customHeight="1">
      <c r="A16" s="38" t="s">
        <v>28</v>
      </c>
      <c r="B16" s="3">
        <f t="shared" si="7"/>
        <v>100</v>
      </c>
      <c r="C16" s="3">
        <v>1</v>
      </c>
      <c r="D16" s="3">
        <v>25</v>
      </c>
      <c r="E16" s="36">
        <f t="shared" si="3"/>
        <v>25</v>
      </c>
      <c r="F16" s="3">
        <v>1</v>
      </c>
      <c r="G16" s="3">
        <v>25</v>
      </c>
      <c r="H16" s="36">
        <f t="shared" si="0"/>
        <v>25</v>
      </c>
      <c r="I16" s="3">
        <v>1</v>
      </c>
      <c r="J16" s="3">
        <v>20</v>
      </c>
      <c r="K16" s="36">
        <f>I16*J16</f>
        <v>20</v>
      </c>
      <c r="L16" s="3">
        <v>1</v>
      </c>
      <c r="M16" s="3">
        <v>15</v>
      </c>
      <c r="N16" s="36">
        <f t="shared" si="6"/>
        <v>15</v>
      </c>
      <c r="O16" s="36">
        <v>1</v>
      </c>
      <c r="P16" s="3">
        <v>15</v>
      </c>
      <c r="Q16" s="36">
        <f t="shared" si="1"/>
        <v>15</v>
      </c>
    </row>
    <row r="17" spans="1:17" ht="15.75" customHeight="1">
      <c r="A17" s="38" t="s">
        <v>29</v>
      </c>
      <c r="B17" s="3">
        <f t="shared" si="7"/>
        <v>100</v>
      </c>
      <c r="C17" s="3">
        <v>1</v>
      </c>
      <c r="D17" s="3">
        <v>25</v>
      </c>
      <c r="E17" s="3">
        <f t="shared" si="3"/>
        <v>25</v>
      </c>
      <c r="F17" s="3">
        <v>1</v>
      </c>
      <c r="G17" s="3">
        <v>25</v>
      </c>
      <c r="H17" s="36">
        <f t="shared" si="0"/>
        <v>25</v>
      </c>
      <c r="I17" s="3">
        <v>1</v>
      </c>
      <c r="J17" s="3">
        <v>20</v>
      </c>
      <c r="K17" s="3">
        <f t="shared" si="5"/>
        <v>20</v>
      </c>
      <c r="L17" s="3">
        <v>1</v>
      </c>
      <c r="M17" s="3">
        <v>15</v>
      </c>
      <c r="N17" s="3">
        <f t="shared" si="6"/>
        <v>15</v>
      </c>
      <c r="O17" s="3">
        <v>1</v>
      </c>
      <c r="P17" s="3">
        <v>15</v>
      </c>
      <c r="Q17" s="3">
        <f t="shared" si="1"/>
        <v>15</v>
      </c>
    </row>
    <row r="18" spans="1:17" ht="15.75" customHeight="1">
      <c r="A18" s="38" t="s">
        <v>30</v>
      </c>
      <c r="B18" s="3">
        <f t="shared" si="7"/>
        <v>100</v>
      </c>
      <c r="C18" s="3">
        <v>1</v>
      </c>
      <c r="D18" s="3">
        <v>25</v>
      </c>
      <c r="E18" s="3">
        <f t="shared" si="3"/>
        <v>25</v>
      </c>
      <c r="F18" s="3">
        <v>1</v>
      </c>
      <c r="G18" s="3">
        <v>25</v>
      </c>
      <c r="H18" s="36">
        <f t="shared" si="0"/>
        <v>25</v>
      </c>
      <c r="I18" s="3">
        <v>1</v>
      </c>
      <c r="J18" s="3">
        <v>20</v>
      </c>
      <c r="K18" s="3">
        <f t="shared" si="5"/>
        <v>20</v>
      </c>
      <c r="L18" s="3">
        <v>1</v>
      </c>
      <c r="M18" s="3">
        <v>15</v>
      </c>
      <c r="N18" s="3">
        <f t="shared" si="6"/>
        <v>15</v>
      </c>
      <c r="O18" s="3">
        <v>1</v>
      </c>
      <c r="P18" s="3">
        <v>15</v>
      </c>
      <c r="Q18" s="3">
        <f t="shared" si="1"/>
        <v>15</v>
      </c>
    </row>
    <row r="19" spans="1:17" ht="16.5" customHeight="1">
      <c r="A19" s="38" t="s">
        <v>31</v>
      </c>
      <c r="B19" s="3">
        <f t="shared" si="7"/>
        <v>100</v>
      </c>
      <c r="C19" s="3">
        <v>1</v>
      </c>
      <c r="D19" s="3">
        <v>25</v>
      </c>
      <c r="E19" s="3">
        <f t="shared" si="3"/>
        <v>25</v>
      </c>
      <c r="F19" s="3">
        <v>1</v>
      </c>
      <c r="G19" s="3">
        <v>25</v>
      </c>
      <c r="H19" s="36">
        <f t="shared" si="0"/>
        <v>25</v>
      </c>
      <c r="I19" s="3">
        <v>1</v>
      </c>
      <c r="J19" s="3">
        <v>20</v>
      </c>
      <c r="K19" s="3">
        <f t="shared" si="5"/>
        <v>20</v>
      </c>
      <c r="L19" s="3">
        <v>1</v>
      </c>
      <c r="M19" s="3">
        <v>15</v>
      </c>
      <c r="N19" s="3">
        <f t="shared" si="6"/>
        <v>15</v>
      </c>
      <c r="O19" s="3">
        <v>1</v>
      </c>
      <c r="P19" s="3">
        <v>15</v>
      </c>
      <c r="Q19" s="3">
        <f t="shared" si="1"/>
        <v>15</v>
      </c>
    </row>
    <row r="20" spans="1:17" ht="17.25" customHeight="1">
      <c r="A20" s="38" t="s">
        <v>32</v>
      </c>
      <c r="B20" s="3">
        <f t="shared" si="7"/>
        <v>100</v>
      </c>
      <c r="C20" s="3">
        <v>1</v>
      </c>
      <c r="D20" s="3">
        <v>25</v>
      </c>
      <c r="E20" s="3">
        <f t="shared" si="3"/>
        <v>25</v>
      </c>
      <c r="F20" s="3">
        <v>1</v>
      </c>
      <c r="G20" s="3">
        <v>25</v>
      </c>
      <c r="H20" s="36">
        <f t="shared" si="0"/>
        <v>25</v>
      </c>
      <c r="I20" s="3">
        <v>1</v>
      </c>
      <c r="J20" s="3">
        <v>20</v>
      </c>
      <c r="K20" s="3">
        <f>I20*J20</f>
        <v>20</v>
      </c>
      <c r="L20" s="3">
        <v>1</v>
      </c>
      <c r="M20" s="3">
        <v>15</v>
      </c>
      <c r="N20" s="3">
        <f>L20*M20</f>
        <v>15</v>
      </c>
      <c r="O20" s="3">
        <v>1</v>
      </c>
      <c r="P20" s="3">
        <v>15</v>
      </c>
      <c r="Q20" s="3">
        <f t="shared" si="1"/>
        <v>15</v>
      </c>
    </row>
    <row r="21" spans="1:17">
      <c r="A21" s="38" t="s">
        <v>33</v>
      </c>
      <c r="B21" s="3">
        <f t="shared" si="7"/>
        <v>100</v>
      </c>
      <c r="C21" s="3">
        <v>1</v>
      </c>
      <c r="D21" s="3">
        <v>25</v>
      </c>
      <c r="E21" s="37">
        <f t="shared" si="3"/>
        <v>25</v>
      </c>
      <c r="F21" s="3">
        <v>1</v>
      </c>
      <c r="G21" s="3">
        <v>25</v>
      </c>
      <c r="H21" s="36">
        <f t="shared" si="0"/>
        <v>25</v>
      </c>
      <c r="I21" s="3">
        <v>1</v>
      </c>
      <c r="J21" s="3">
        <v>20</v>
      </c>
      <c r="K21" s="3">
        <f t="shared" si="5"/>
        <v>20</v>
      </c>
      <c r="L21" s="3">
        <v>1</v>
      </c>
      <c r="M21" s="3">
        <v>15</v>
      </c>
      <c r="N21" s="37">
        <f t="shared" si="6"/>
        <v>15</v>
      </c>
      <c r="O21" s="37">
        <v>1</v>
      </c>
      <c r="P21" s="37">
        <v>15</v>
      </c>
      <c r="Q21" s="37">
        <f t="shared" si="1"/>
        <v>15</v>
      </c>
    </row>
    <row r="22" spans="1:17" ht="30" customHeight="1">
      <c r="A22" s="25"/>
      <c r="B22" s="33"/>
    </row>
    <row r="23" spans="1:17" ht="30" customHeight="1"/>
    <row r="24" spans="1:17" ht="30" customHeight="1"/>
    <row r="25" spans="1:17" ht="30" customHeight="1"/>
    <row r="26" spans="1:17" ht="30" customHeight="1"/>
    <row r="27" spans="1:17" ht="30" customHeight="1"/>
    <row r="28" spans="1:17" ht="30" customHeight="1"/>
    <row r="29" spans="1:17" ht="30" customHeight="1"/>
    <row r="30" spans="1:17" ht="30" customHeight="1"/>
  </sheetData>
  <sheetProtection selectLockedCells="1" selectUnlockedCells="1"/>
  <mergeCells count="9">
    <mergeCell ref="A1:A4"/>
    <mergeCell ref="B1:B4"/>
    <mergeCell ref="C3:E3"/>
    <mergeCell ref="F3:H3"/>
    <mergeCell ref="C1:Q1"/>
    <mergeCell ref="C2:Q2"/>
    <mergeCell ref="I3:K3"/>
    <mergeCell ref="L3:N3"/>
    <mergeCell ref="O3:Q3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zoomScaleNormal="100" zoomScaleSheetLayoutView="70" workbookViewId="0">
      <pane xSplit="8" ySplit="6" topLeftCell="I7" activePane="bottomRight" state="frozen"/>
      <selection activeCell="A9" sqref="A9"/>
      <selection pane="topRight" activeCell="A9" sqref="A9"/>
      <selection pane="bottomLeft" activeCell="A9" sqref="A9"/>
      <selection pane="bottomRight" activeCell="O13" sqref="O13"/>
    </sheetView>
  </sheetViews>
  <sheetFormatPr defaultColWidth="8.85546875" defaultRowHeight="12.75"/>
  <cols>
    <col min="1" max="1" width="54.7109375" style="29" customWidth="1"/>
    <col min="2" max="2" width="14.5703125" style="29" customWidth="1"/>
    <col min="3" max="3" width="7.28515625" style="29" customWidth="1"/>
    <col min="4" max="4" width="7.5703125" style="29" customWidth="1"/>
    <col min="5" max="5" width="8.7109375" style="29" customWidth="1"/>
    <col min="6" max="6" width="7.28515625" style="29" customWidth="1"/>
    <col min="7" max="7" width="6.140625" style="29" customWidth="1"/>
    <col min="8" max="8" width="8.42578125" style="29" customWidth="1"/>
    <col min="9" max="9" width="8" style="29" customWidth="1"/>
    <col min="10" max="10" width="6.85546875" style="29" customWidth="1"/>
    <col min="11" max="11" width="8.42578125" style="29" customWidth="1"/>
    <col min="12" max="16384" width="8.85546875" style="29"/>
  </cols>
  <sheetData>
    <row r="1" spans="1:11" ht="15.75" customHeight="1">
      <c r="A1" s="68" t="s">
        <v>34</v>
      </c>
      <c r="B1" s="68" t="s">
        <v>0</v>
      </c>
      <c r="C1" s="71" t="s">
        <v>1</v>
      </c>
      <c r="D1" s="72"/>
      <c r="E1" s="72"/>
      <c r="F1" s="72"/>
      <c r="G1" s="72"/>
      <c r="H1" s="72"/>
      <c r="I1" s="72"/>
      <c r="J1" s="72"/>
      <c r="K1" s="73"/>
    </row>
    <row r="2" spans="1:11" ht="15.75" customHeight="1">
      <c r="A2" s="68"/>
      <c r="B2" s="68"/>
      <c r="C2" s="74" t="s">
        <v>40</v>
      </c>
      <c r="D2" s="75"/>
      <c r="E2" s="75"/>
      <c r="F2" s="75"/>
      <c r="G2" s="75"/>
      <c r="H2" s="75"/>
      <c r="I2" s="75"/>
      <c r="J2" s="75"/>
      <c r="K2" s="76"/>
    </row>
    <row r="3" spans="1:11" ht="163.15" customHeight="1">
      <c r="A3" s="68"/>
      <c r="B3" s="68"/>
      <c r="C3" s="69" t="s">
        <v>41</v>
      </c>
      <c r="D3" s="69"/>
      <c r="E3" s="69"/>
      <c r="F3" s="70" t="s">
        <v>42</v>
      </c>
      <c r="G3" s="70"/>
      <c r="H3" s="70"/>
      <c r="I3" s="65" t="s">
        <v>43</v>
      </c>
      <c r="J3" s="66"/>
      <c r="K3" s="67"/>
    </row>
    <row r="4" spans="1:11" ht="16.149999999999999" customHeight="1">
      <c r="A4" s="68"/>
      <c r="B4" s="68"/>
      <c r="C4" s="6" t="s">
        <v>2</v>
      </c>
      <c r="D4" s="6" t="s">
        <v>3</v>
      </c>
      <c r="E4" s="6" t="s">
        <v>4</v>
      </c>
      <c r="F4" s="6" t="s">
        <v>2</v>
      </c>
      <c r="G4" s="6" t="s">
        <v>3</v>
      </c>
      <c r="H4" s="6" t="s">
        <v>4</v>
      </c>
      <c r="I4" s="6" t="s">
        <v>2</v>
      </c>
      <c r="J4" s="6" t="s">
        <v>3</v>
      </c>
      <c r="K4" s="6" t="s">
        <v>4</v>
      </c>
    </row>
    <row r="5" spans="1:11" ht="20.25" customHeight="1">
      <c r="A5" s="38" t="s">
        <v>17</v>
      </c>
      <c r="B5" s="43">
        <f>E5+H5+K5</f>
        <v>100</v>
      </c>
      <c r="C5" s="43">
        <v>1</v>
      </c>
      <c r="D5" s="43">
        <v>35</v>
      </c>
      <c r="E5" s="43">
        <f>C5*D5</f>
        <v>35</v>
      </c>
      <c r="F5" s="43">
        <v>1</v>
      </c>
      <c r="G5" s="43">
        <v>35</v>
      </c>
      <c r="H5" s="43">
        <f t="shared" ref="H5:H21" si="0">F5*G5</f>
        <v>35</v>
      </c>
      <c r="I5" s="43">
        <v>1</v>
      </c>
      <c r="J5" s="43">
        <v>30</v>
      </c>
      <c r="K5" s="43">
        <f t="shared" ref="K5:K8" si="1">I5*J5</f>
        <v>30</v>
      </c>
    </row>
    <row r="6" spans="1:11" ht="21.75" customHeight="1">
      <c r="A6" s="38" t="s">
        <v>18</v>
      </c>
      <c r="B6" s="43">
        <f t="shared" ref="B6:B21" si="2">E6+H6+K6</f>
        <v>100</v>
      </c>
      <c r="C6" s="43">
        <v>1</v>
      </c>
      <c r="D6" s="43">
        <v>35</v>
      </c>
      <c r="E6" s="43">
        <f t="shared" ref="E6:E21" si="3">C6*D6</f>
        <v>35</v>
      </c>
      <c r="F6" s="43">
        <v>1</v>
      </c>
      <c r="G6" s="43">
        <v>35</v>
      </c>
      <c r="H6" s="43">
        <f t="shared" si="0"/>
        <v>35</v>
      </c>
      <c r="I6" s="43">
        <v>1</v>
      </c>
      <c r="J6" s="43">
        <v>30</v>
      </c>
      <c r="K6" s="43">
        <f t="shared" si="1"/>
        <v>30</v>
      </c>
    </row>
    <row r="7" spans="1:11" ht="17.25" customHeight="1">
      <c r="A7" s="38" t="s">
        <v>19</v>
      </c>
      <c r="B7" s="43">
        <f t="shared" si="2"/>
        <v>100</v>
      </c>
      <c r="C7" s="43">
        <v>1</v>
      </c>
      <c r="D7" s="43">
        <v>35</v>
      </c>
      <c r="E7" s="43">
        <f t="shared" si="3"/>
        <v>35</v>
      </c>
      <c r="F7" s="43">
        <v>1</v>
      </c>
      <c r="G7" s="43">
        <v>35</v>
      </c>
      <c r="H7" s="43">
        <f t="shared" si="0"/>
        <v>35</v>
      </c>
      <c r="I7" s="43">
        <v>1</v>
      </c>
      <c r="J7" s="43">
        <v>30</v>
      </c>
      <c r="K7" s="43">
        <f t="shared" si="1"/>
        <v>30</v>
      </c>
    </row>
    <row r="8" spans="1:11" ht="20.25" customHeight="1">
      <c r="A8" s="38" t="s">
        <v>20</v>
      </c>
      <c r="B8" s="43">
        <f t="shared" si="2"/>
        <v>100</v>
      </c>
      <c r="C8" s="43">
        <v>1</v>
      </c>
      <c r="D8" s="43">
        <v>35</v>
      </c>
      <c r="E8" s="43">
        <f>C8*D8</f>
        <v>35</v>
      </c>
      <c r="F8" s="43">
        <v>1</v>
      </c>
      <c r="G8" s="43">
        <v>35</v>
      </c>
      <c r="H8" s="43">
        <f t="shared" si="0"/>
        <v>35</v>
      </c>
      <c r="I8" s="43">
        <v>1</v>
      </c>
      <c r="J8" s="43">
        <v>30</v>
      </c>
      <c r="K8" s="43">
        <f t="shared" si="1"/>
        <v>30</v>
      </c>
    </row>
    <row r="9" spans="1:11" ht="18.75" customHeight="1">
      <c r="A9" s="38" t="s">
        <v>21</v>
      </c>
      <c r="B9" s="43">
        <f t="shared" si="2"/>
        <v>100</v>
      </c>
      <c r="C9" s="43">
        <v>1</v>
      </c>
      <c r="D9" s="43">
        <v>35</v>
      </c>
      <c r="E9" s="43">
        <f t="shared" si="3"/>
        <v>35</v>
      </c>
      <c r="F9" s="43">
        <v>1</v>
      </c>
      <c r="G9" s="43">
        <v>35</v>
      </c>
      <c r="H9" s="43">
        <f t="shared" si="0"/>
        <v>35</v>
      </c>
      <c r="I9" s="43">
        <v>1</v>
      </c>
      <c r="J9" s="43">
        <v>30</v>
      </c>
      <c r="K9" s="43">
        <f>I9*J9</f>
        <v>30</v>
      </c>
    </row>
    <row r="10" spans="1:11" ht="18.75" customHeight="1">
      <c r="A10" s="38" t="s">
        <v>22</v>
      </c>
      <c r="B10" s="43">
        <f t="shared" si="2"/>
        <v>100</v>
      </c>
      <c r="C10" s="43">
        <v>1</v>
      </c>
      <c r="D10" s="43">
        <v>35</v>
      </c>
      <c r="E10" s="43">
        <f t="shared" si="3"/>
        <v>35</v>
      </c>
      <c r="F10" s="43">
        <v>1</v>
      </c>
      <c r="G10" s="43">
        <v>35</v>
      </c>
      <c r="H10" s="43">
        <f t="shared" si="0"/>
        <v>35</v>
      </c>
      <c r="I10" s="43">
        <v>1</v>
      </c>
      <c r="J10" s="43">
        <v>30</v>
      </c>
      <c r="K10" s="43">
        <f t="shared" ref="K10:K21" si="4">I10*J10</f>
        <v>30</v>
      </c>
    </row>
    <row r="11" spans="1:11" ht="15.75" customHeight="1">
      <c r="A11" s="38" t="s">
        <v>23</v>
      </c>
      <c r="B11" s="43">
        <f t="shared" si="2"/>
        <v>100</v>
      </c>
      <c r="C11" s="43">
        <v>1</v>
      </c>
      <c r="D11" s="43">
        <v>35</v>
      </c>
      <c r="E11" s="43">
        <f t="shared" si="3"/>
        <v>35</v>
      </c>
      <c r="F11" s="43">
        <v>1</v>
      </c>
      <c r="G11" s="43">
        <v>35</v>
      </c>
      <c r="H11" s="43">
        <f t="shared" si="0"/>
        <v>35</v>
      </c>
      <c r="I11" s="43">
        <v>1</v>
      </c>
      <c r="J11" s="43">
        <v>30</v>
      </c>
      <c r="K11" s="43">
        <f t="shared" si="4"/>
        <v>30</v>
      </c>
    </row>
    <row r="12" spans="1:11" ht="18.75" customHeight="1">
      <c r="A12" s="38" t="s">
        <v>24</v>
      </c>
      <c r="B12" s="43">
        <f t="shared" si="2"/>
        <v>100</v>
      </c>
      <c r="C12" s="43">
        <v>1</v>
      </c>
      <c r="D12" s="43">
        <v>35</v>
      </c>
      <c r="E12" s="43">
        <f t="shared" si="3"/>
        <v>35</v>
      </c>
      <c r="F12" s="43">
        <v>1</v>
      </c>
      <c r="G12" s="43">
        <v>35</v>
      </c>
      <c r="H12" s="43">
        <f t="shared" si="0"/>
        <v>35</v>
      </c>
      <c r="I12" s="43">
        <v>1</v>
      </c>
      <c r="J12" s="43">
        <v>30</v>
      </c>
      <c r="K12" s="43">
        <f t="shared" si="4"/>
        <v>30</v>
      </c>
    </row>
    <row r="13" spans="1:11" ht="19.5" customHeight="1">
      <c r="A13" s="38" t="s">
        <v>25</v>
      </c>
      <c r="B13" s="43">
        <f t="shared" si="2"/>
        <v>100</v>
      </c>
      <c r="C13" s="43">
        <v>1</v>
      </c>
      <c r="D13" s="43">
        <v>35</v>
      </c>
      <c r="E13" s="43">
        <f t="shared" si="3"/>
        <v>35</v>
      </c>
      <c r="F13" s="43">
        <v>1</v>
      </c>
      <c r="G13" s="43">
        <v>35</v>
      </c>
      <c r="H13" s="43">
        <f t="shared" si="0"/>
        <v>35</v>
      </c>
      <c r="I13" s="43">
        <v>1</v>
      </c>
      <c r="J13" s="43">
        <v>30</v>
      </c>
      <c r="K13" s="43">
        <f t="shared" si="4"/>
        <v>30</v>
      </c>
    </row>
    <row r="14" spans="1:11" ht="18.75" customHeight="1">
      <c r="A14" s="38" t="s">
        <v>26</v>
      </c>
      <c r="B14" s="43">
        <f t="shared" si="2"/>
        <v>100</v>
      </c>
      <c r="C14" s="43">
        <v>1</v>
      </c>
      <c r="D14" s="43">
        <v>35</v>
      </c>
      <c r="E14" s="43">
        <f t="shared" si="3"/>
        <v>35</v>
      </c>
      <c r="F14" s="43">
        <v>1</v>
      </c>
      <c r="G14" s="43">
        <v>35</v>
      </c>
      <c r="H14" s="43">
        <f t="shared" si="0"/>
        <v>35</v>
      </c>
      <c r="I14" s="43">
        <v>1</v>
      </c>
      <c r="J14" s="43">
        <v>30</v>
      </c>
      <c r="K14" s="43">
        <f t="shared" si="4"/>
        <v>30</v>
      </c>
    </row>
    <row r="15" spans="1:11" ht="14.25" customHeight="1">
      <c r="A15" s="38" t="s">
        <v>27</v>
      </c>
      <c r="B15" s="43">
        <f t="shared" si="2"/>
        <v>100</v>
      </c>
      <c r="C15" s="43">
        <v>1</v>
      </c>
      <c r="D15" s="43">
        <v>35</v>
      </c>
      <c r="E15" s="43">
        <f t="shared" si="3"/>
        <v>35</v>
      </c>
      <c r="F15" s="43">
        <v>1</v>
      </c>
      <c r="G15" s="43">
        <v>35</v>
      </c>
      <c r="H15" s="43">
        <f t="shared" si="0"/>
        <v>35</v>
      </c>
      <c r="I15" s="43">
        <v>1</v>
      </c>
      <c r="J15" s="43">
        <v>30</v>
      </c>
      <c r="K15" s="43">
        <f t="shared" si="4"/>
        <v>30</v>
      </c>
    </row>
    <row r="16" spans="1:11" ht="16.5" customHeight="1">
      <c r="A16" s="38" t="s">
        <v>28</v>
      </c>
      <c r="B16" s="43">
        <f t="shared" si="2"/>
        <v>100</v>
      </c>
      <c r="C16" s="43">
        <v>1</v>
      </c>
      <c r="D16" s="43">
        <v>35</v>
      </c>
      <c r="E16" s="43">
        <f t="shared" si="3"/>
        <v>35</v>
      </c>
      <c r="F16" s="43">
        <v>1</v>
      </c>
      <c r="G16" s="43">
        <v>35</v>
      </c>
      <c r="H16" s="43">
        <f t="shared" si="0"/>
        <v>35</v>
      </c>
      <c r="I16" s="43">
        <v>1</v>
      </c>
      <c r="J16" s="43">
        <v>30</v>
      </c>
      <c r="K16" s="43">
        <f t="shared" si="4"/>
        <v>30</v>
      </c>
    </row>
    <row r="17" spans="1:11" ht="13.5" customHeight="1">
      <c r="A17" s="38" t="s">
        <v>29</v>
      </c>
      <c r="B17" s="43">
        <f t="shared" si="2"/>
        <v>100</v>
      </c>
      <c r="C17" s="43">
        <v>1</v>
      </c>
      <c r="D17" s="43">
        <v>35</v>
      </c>
      <c r="E17" s="43">
        <f t="shared" si="3"/>
        <v>35</v>
      </c>
      <c r="F17" s="43">
        <v>1</v>
      </c>
      <c r="G17" s="43">
        <v>35</v>
      </c>
      <c r="H17" s="43">
        <f t="shared" si="0"/>
        <v>35</v>
      </c>
      <c r="I17" s="43">
        <v>1</v>
      </c>
      <c r="J17" s="43">
        <v>30</v>
      </c>
      <c r="K17" s="43">
        <f t="shared" si="4"/>
        <v>30</v>
      </c>
    </row>
    <row r="18" spans="1:11" ht="15.75" customHeight="1">
      <c r="A18" s="38" t="s">
        <v>30</v>
      </c>
      <c r="B18" s="43">
        <f t="shared" si="2"/>
        <v>100</v>
      </c>
      <c r="C18" s="43">
        <v>1</v>
      </c>
      <c r="D18" s="43">
        <v>35</v>
      </c>
      <c r="E18" s="43">
        <f t="shared" si="3"/>
        <v>35</v>
      </c>
      <c r="F18" s="43">
        <v>1</v>
      </c>
      <c r="G18" s="43">
        <v>35</v>
      </c>
      <c r="H18" s="43">
        <f t="shared" si="0"/>
        <v>35</v>
      </c>
      <c r="I18" s="43">
        <v>1</v>
      </c>
      <c r="J18" s="43">
        <v>30</v>
      </c>
      <c r="K18" s="43">
        <f t="shared" si="4"/>
        <v>30</v>
      </c>
    </row>
    <row r="19" spans="1:11" ht="16.5" customHeight="1">
      <c r="A19" s="38" t="s">
        <v>31</v>
      </c>
      <c r="B19" s="43">
        <f t="shared" si="2"/>
        <v>100</v>
      </c>
      <c r="C19" s="43">
        <v>1</v>
      </c>
      <c r="D19" s="43">
        <v>35</v>
      </c>
      <c r="E19" s="43">
        <f t="shared" si="3"/>
        <v>35</v>
      </c>
      <c r="F19" s="43">
        <v>1</v>
      </c>
      <c r="G19" s="43">
        <v>35</v>
      </c>
      <c r="H19" s="43">
        <f t="shared" si="0"/>
        <v>35</v>
      </c>
      <c r="I19" s="43">
        <v>1</v>
      </c>
      <c r="J19" s="43">
        <v>30</v>
      </c>
      <c r="K19" s="43">
        <f t="shared" si="4"/>
        <v>30</v>
      </c>
    </row>
    <row r="20" spans="1:11" ht="20.25" customHeight="1">
      <c r="A20" s="38" t="s">
        <v>32</v>
      </c>
      <c r="B20" s="43">
        <f t="shared" si="2"/>
        <v>100</v>
      </c>
      <c r="C20" s="43">
        <v>1</v>
      </c>
      <c r="D20" s="43">
        <v>35</v>
      </c>
      <c r="E20" s="43">
        <f t="shared" si="3"/>
        <v>35</v>
      </c>
      <c r="F20" s="43">
        <v>1</v>
      </c>
      <c r="G20" s="43">
        <v>35</v>
      </c>
      <c r="H20" s="43">
        <f t="shared" si="0"/>
        <v>35</v>
      </c>
      <c r="I20" s="43">
        <v>1</v>
      </c>
      <c r="J20" s="43">
        <v>30</v>
      </c>
      <c r="K20" s="43">
        <f t="shared" si="4"/>
        <v>30</v>
      </c>
    </row>
    <row r="21" spans="1:11">
      <c r="A21" s="38" t="s">
        <v>33</v>
      </c>
      <c r="B21" s="43">
        <f t="shared" si="2"/>
        <v>100</v>
      </c>
      <c r="C21" s="43">
        <v>1</v>
      </c>
      <c r="D21" s="43">
        <v>35</v>
      </c>
      <c r="E21" s="43">
        <f t="shared" si="3"/>
        <v>35</v>
      </c>
      <c r="F21" s="43">
        <v>1</v>
      </c>
      <c r="G21" s="43">
        <v>35</v>
      </c>
      <c r="H21" s="43">
        <f t="shared" si="0"/>
        <v>35</v>
      </c>
      <c r="I21" s="43">
        <v>1</v>
      </c>
      <c r="J21" s="43">
        <v>30</v>
      </c>
      <c r="K21" s="43">
        <f t="shared" si="4"/>
        <v>30</v>
      </c>
    </row>
    <row r="22" spans="1:11" ht="30" customHeight="1"/>
    <row r="23" spans="1:11" ht="30" customHeight="1"/>
    <row r="24" spans="1:11" ht="30" customHeight="1"/>
    <row r="25" spans="1:11" ht="30" customHeight="1"/>
    <row r="26" spans="1:11" ht="30" customHeight="1"/>
    <row r="27" spans="1:11" ht="30" customHeight="1"/>
    <row r="28" spans="1:11" ht="30" customHeight="1"/>
    <row r="29" spans="1:11" ht="30" customHeight="1"/>
    <row r="30" spans="1:11" ht="30" customHeight="1"/>
    <row r="31" spans="1:11" ht="30" customHeight="1"/>
  </sheetData>
  <sheetProtection selectLockedCells="1" selectUnlockedCells="1"/>
  <mergeCells count="7">
    <mergeCell ref="I3:K3"/>
    <mergeCell ref="A1:A4"/>
    <mergeCell ref="B1:B4"/>
    <mergeCell ref="C3:E3"/>
    <mergeCell ref="F3:H3"/>
    <mergeCell ref="C1:K1"/>
    <mergeCell ref="C2:K2"/>
  </mergeCells>
  <printOptions horizontalCentered="1" verticalCentered="1"/>
  <pageMargins left="0" right="0.23622047244094491" top="0.31496062992125984" bottom="0.19685039370078741" header="0.51181102362204722" footer="0.51181102362204722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zoomScaleNormal="100" workbookViewId="0">
      <pane xSplit="1" topLeftCell="B1" activePane="topRight" state="frozen"/>
      <selection activeCell="A9" sqref="A9"/>
      <selection pane="topRight" activeCell="D8" sqref="D8"/>
    </sheetView>
  </sheetViews>
  <sheetFormatPr defaultRowHeight="12.75"/>
  <cols>
    <col min="1" max="1" width="74.28515625" style="31" customWidth="1"/>
    <col min="2" max="2" width="13.7109375" style="31" customWidth="1"/>
    <col min="3" max="3" width="14.28515625" style="31" customWidth="1"/>
    <col min="4" max="4" width="12" style="31" customWidth="1"/>
    <col min="5" max="5" width="19.7109375" style="31" customWidth="1"/>
    <col min="6" max="16384" width="9.140625" style="31"/>
  </cols>
  <sheetData>
    <row r="1" spans="1:5" ht="12.75" customHeight="1">
      <c r="C1" s="26"/>
      <c r="D1" s="26"/>
      <c r="E1" s="26"/>
    </row>
    <row r="2" spans="1:5" ht="36.75" customHeight="1">
      <c r="A2" s="77"/>
      <c r="B2" s="77"/>
      <c r="C2" s="77"/>
      <c r="D2" s="77"/>
      <c r="E2" s="77"/>
    </row>
    <row r="4" spans="1:5" ht="15.75" customHeight="1">
      <c r="A4" s="63" t="s">
        <v>34</v>
      </c>
      <c r="B4" s="63" t="s">
        <v>0</v>
      </c>
      <c r="C4" s="79" t="s">
        <v>1</v>
      </c>
      <c r="D4" s="80"/>
      <c r="E4" s="81"/>
    </row>
    <row r="5" spans="1:5" ht="15.75" customHeight="1">
      <c r="A5" s="63"/>
      <c r="B5" s="63"/>
      <c r="C5" s="82" t="s">
        <v>44</v>
      </c>
      <c r="D5" s="83"/>
      <c r="E5" s="84"/>
    </row>
    <row r="6" spans="1:5" ht="137.25" customHeight="1">
      <c r="A6" s="63"/>
      <c r="B6" s="63"/>
      <c r="C6" s="78" t="s">
        <v>45</v>
      </c>
      <c r="D6" s="78"/>
      <c r="E6" s="78"/>
    </row>
    <row r="7" spans="1:5" ht="20.25" customHeight="1">
      <c r="A7" s="63"/>
      <c r="B7" s="63"/>
      <c r="C7" s="8" t="s">
        <v>2</v>
      </c>
      <c r="D7" s="8" t="s">
        <v>3</v>
      </c>
      <c r="E7" s="8" t="s">
        <v>4</v>
      </c>
    </row>
    <row r="8" spans="1:5" ht="18.75" customHeight="1">
      <c r="A8" s="38" t="s">
        <v>17</v>
      </c>
      <c r="B8" s="44">
        <f>E8</f>
        <v>100</v>
      </c>
      <c r="C8" s="44">
        <v>1</v>
      </c>
      <c r="D8" s="44">
        <v>100</v>
      </c>
      <c r="E8" s="44">
        <f>C8*D8</f>
        <v>100</v>
      </c>
    </row>
    <row r="9" spans="1:5" ht="19.5" customHeight="1">
      <c r="A9" s="38" t="s">
        <v>18</v>
      </c>
      <c r="B9" s="44">
        <f t="shared" ref="B9:B24" si="0">E9</f>
        <v>100</v>
      </c>
      <c r="C9" s="44">
        <v>1</v>
      </c>
      <c r="D9" s="44">
        <v>100</v>
      </c>
      <c r="E9" s="44">
        <f t="shared" ref="E9:E24" si="1">C9*D9</f>
        <v>100</v>
      </c>
    </row>
    <row r="10" spans="1:5" ht="16.5" customHeight="1">
      <c r="A10" s="38" t="s">
        <v>19</v>
      </c>
      <c r="B10" s="44">
        <f t="shared" si="0"/>
        <v>100</v>
      </c>
      <c r="C10" s="44">
        <v>1</v>
      </c>
      <c r="D10" s="44">
        <v>100</v>
      </c>
      <c r="E10" s="44">
        <f t="shared" si="1"/>
        <v>100</v>
      </c>
    </row>
    <row r="11" spans="1:5" ht="15" customHeight="1">
      <c r="A11" s="38" t="s">
        <v>20</v>
      </c>
      <c r="B11" s="44">
        <f t="shared" si="0"/>
        <v>100</v>
      </c>
      <c r="C11" s="44">
        <v>1</v>
      </c>
      <c r="D11" s="44">
        <v>100</v>
      </c>
      <c r="E11" s="44">
        <f t="shared" si="1"/>
        <v>100</v>
      </c>
    </row>
    <row r="12" spans="1:5" ht="13.5" customHeight="1">
      <c r="A12" s="38" t="s">
        <v>21</v>
      </c>
      <c r="B12" s="44">
        <f t="shared" si="0"/>
        <v>100</v>
      </c>
      <c r="C12" s="44">
        <v>1</v>
      </c>
      <c r="D12" s="44">
        <v>100</v>
      </c>
      <c r="E12" s="44">
        <f t="shared" si="1"/>
        <v>100</v>
      </c>
    </row>
    <row r="13" spans="1:5" ht="16.5" customHeight="1">
      <c r="A13" s="38" t="s">
        <v>22</v>
      </c>
      <c r="B13" s="44">
        <f t="shared" si="0"/>
        <v>100</v>
      </c>
      <c r="C13" s="44">
        <v>1</v>
      </c>
      <c r="D13" s="44">
        <v>100</v>
      </c>
      <c r="E13" s="44">
        <f t="shared" si="1"/>
        <v>100</v>
      </c>
    </row>
    <row r="14" spans="1:5" ht="16.5" customHeight="1">
      <c r="A14" s="38" t="s">
        <v>23</v>
      </c>
      <c r="B14" s="44">
        <f t="shared" si="0"/>
        <v>100</v>
      </c>
      <c r="C14" s="44">
        <v>1</v>
      </c>
      <c r="D14" s="44">
        <v>100</v>
      </c>
      <c r="E14" s="44">
        <f t="shared" si="1"/>
        <v>100</v>
      </c>
    </row>
    <row r="15" spans="1:5" ht="16.5" customHeight="1">
      <c r="A15" s="38" t="s">
        <v>24</v>
      </c>
      <c r="B15" s="44">
        <f t="shared" si="0"/>
        <v>100</v>
      </c>
      <c r="C15" s="44">
        <v>1</v>
      </c>
      <c r="D15" s="44">
        <v>100</v>
      </c>
      <c r="E15" s="44">
        <f t="shared" si="1"/>
        <v>100</v>
      </c>
    </row>
    <row r="16" spans="1:5" ht="15" customHeight="1">
      <c r="A16" s="38" t="s">
        <v>25</v>
      </c>
      <c r="B16" s="44">
        <f t="shared" si="0"/>
        <v>100</v>
      </c>
      <c r="C16" s="44">
        <v>1</v>
      </c>
      <c r="D16" s="44">
        <v>100</v>
      </c>
      <c r="E16" s="44">
        <f t="shared" si="1"/>
        <v>100</v>
      </c>
    </row>
    <row r="17" spans="1:10" ht="13.5" customHeight="1">
      <c r="A17" s="38" t="s">
        <v>26</v>
      </c>
      <c r="B17" s="44">
        <f t="shared" si="0"/>
        <v>100</v>
      </c>
      <c r="C17" s="44">
        <v>1</v>
      </c>
      <c r="D17" s="44">
        <v>100</v>
      </c>
      <c r="E17" s="44">
        <f t="shared" si="1"/>
        <v>100</v>
      </c>
    </row>
    <row r="18" spans="1:10" ht="18" customHeight="1">
      <c r="A18" s="38" t="s">
        <v>27</v>
      </c>
      <c r="B18" s="44">
        <f t="shared" si="0"/>
        <v>100</v>
      </c>
      <c r="C18" s="36">
        <v>1</v>
      </c>
      <c r="D18" s="36">
        <v>100</v>
      </c>
      <c r="E18" s="44">
        <f t="shared" si="1"/>
        <v>100</v>
      </c>
    </row>
    <row r="19" spans="1:10" ht="18" customHeight="1">
      <c r="A19" s="38" t="s">
        <v>28</v>
      </c>
      <c r="B19" s="44">
        <f t="shared" si="0"/>
        <v>100</v>
      </c>
      <c r="C19" s="45">
        <v>1</v>
      </c>
      <c r="D19" s="45">
        <v>100</v>
      </c>
      <c r="E19" s="44">
        <f t="shared" si="1"/>
        <v>100</v>
      </c>
    </row>
    <row r="20" spans="1:10" ht="15" customHeight="1">
      <c r="A20" s="38" t="s">
        <v>29</v>
      </c>
      <c r="B20" s="44">
        <f t="shared" si="0"/>
        <v>100</v>
      </c>
      <c r="C20" s="44">
        <v>1</v>
      </c>
      <c r="D20" s="46">
        <v>100</v>
      </c>
      <c r="E20" s="44">
        <f t="shared" si="1"/>
        <v>100</v>
      </c>
    </row>
    <row r="21" spans="1:10" ht="16.5" customHeight="1">
      <c r="A21" s="38" t="s">
        <v>30</v>
      </c>
      <c r="B21" s="44">
        <f t="shared" si="0"/>
        <v>100</v>
      </c>
      <c r="C21" s="44">
        <v>1</v>
      </c>
      <c r="D21" s="46">
        <v>100</v>
      </c>
      <c r="E21" s="44">
        <f t="shared" si="1"/>
        <v>100</v>
      </c>
    </row>
    <row r="22" spans="1:10" ht="18" customHeight="1">
      <c r="A22" s="38" t="s">
        <v>31</v>
      </c>
      <c r="B22" s="44">
        <f t="shared" si="0"/>
        <v>100</v>
      </c>
      <c r="C22" s="44">
        <v>1</v>
      </c>
      <c r="D22" s="46">
        <v>100</v>
      </c>
      <c r="E22" s="44">
        <f t="shared" si="1"/>
        <v>100</v>
      </c>
    </row>
    <row r="23" spans="1:10" ht="15.75" customHeight="1">
      <c r="A23" s="38" t="s">
        <v>32</v>
      </c>
      <c r="B23" s="44">
        <f t="shared" si="0"/>
        <v>100</v>
      </c>
      <c r="C23" s="44">
        <v>1</v>
      </c>
      <c r="D23" s="46">
        <v>100</v>
      </c>
      <c r="E23" s="44">
        <f t="shared" si="1"/>
        <v>100</v>
      </c>
      <c r="J23" s="34"/>
    </row>
    <row r="24" spans="1:10" ht="18.75" customHeight="1">
      <c r="A24" s="38" t="s">
        <v>33</v>
      </c>
      <c r="B24" s="44">
        <f t="shared" si="0"/>
        <v>100</v>
      </c>
      <c r="C24" s="36">
        <v>1</v>
      </c>
      <c r="D24" s="47">
        <v>100</v>
      </c>
      <c r="E24" s="44">
        <f t="shared" si="1"/>
        <v>100</v>
      </c>
    </row>
    <row r="25" spans="1:10" ht="30" customHeight="1">
      <c r="A25" s="33"/>
      <c r="B25" s="33"/>
      <c r="C25" s="33"/>
      <c r="D25" s="33"/>
      <c r="E25" s="33"/>
    </row>
    <row r="26" spans="1:10">
      <c r="A26" s="33"/>
      <c r="B26" s="33"/>
      <c r="C26" s="33"/>
      <c r="D26" s="33"/>
      <c r="E26" s="33"/>
    </row>
    <row r="27" spans="1:10">
      <c r="A27" s="33"/>
      <c r="B27" s="33"/>
      <c r="C27" s="33"/>
      <c r="D27" s="33"/>
      <c r="E27" s="33"/>
    </row>
    <row r="28" spans="1:10">
      <c r="A28" s="33"/>
      <c r="B28" s="33"/>
      <c r="C28" s="33"/>
      <c r="D28" s="33"/>
      <c r="E28" s="33"/>
    </row>
    <row r="29" spans="1:10">
      <c r="A29" s="33"/>
      <c r="B29" s="33"/>
      <c r="C29" s="33"/>
      <c r="D29" s="33"/>
      <c r="E29" s="33"/>
    </row>
    <row r="30" spans="1:10">
      <c r="A30" s="33"/>
      <c r="B30" s="33"/>
      <c r="C30" s="33"/>
      <c r="D30" s="33"/>
      <c r="E30" s="33"/>
    </row>
    <row r="31" spans="1:10">
      <c r="A31" s="33"/>
      <c r="B31" s="33"/>
      <c r="C31" s="33"/>
      <c r="D31" s="33"/>
      <c r="E31" s="33"/>
    </row>
    <row r="32" spans="1:10">
      <c r="A32" s="33"/>
      <c r="B32" s="33"/>
      <c r="C32" s="33"/>
      <c r="D32" s="33"/>
      <c r="E32" s="33"/>
    </row>
    <row r="33" spans="1:5">
      <c r="A33" s="33"/>
      <c r="B33" s="33"/>
      <c r="C33" s="33"/>
      <c r="D33" s="33"/>
      <c r="E33" s="33"/>
    </row>
  </sheetData>
  <sheetProtection selectLockedCells="1" selectUnlockedCells="1"/>
  <mergeCells count="6">
    <mergeCell ref="A2:E2"/>
    <mergeCell ref="A4:A7"/>
    <mergeCell ref="B4:B7"/>
    <mergeCell ref="C6:E6"/>
    <mergeCell ref="C4:E4"/>
    <mergeCell ref="C5:E5"/>
  </mergeCells>
  <printOptions horizontalCentered="1" verticalCentered="1"/>
  <pageMargins left="0.15748031496062992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9"/>
  <sheetViews>
    <sheetView zoomScaleNormal="100" zoomScaleSheetLayoutView="70" workbookViewId="0">
      <pane ySplit="4" topLeftCell="A5" activePane="bottomLeft" state="frozen"/>
      <selection activeCell="A9" sqref="A9"/>
      <selection pane="bottomLeft" activeCell="C8" sqref="C8"/>
    </sheetView>
  </sheetViews>
  <sheetFormatPr defaultRowHeight="12.75"/>
  <cols>
    <col min="1" max="1" width="52.85546875" style="29" customWidth="1"/>
    <col min="2" max="2" width="12.5703125" style="29" customWidth="1"/>
    <col min="3" max="3" width="13.28515625" style="29" customWidth="1"/>
    <col min="4" max="4" width="14.42578125" style="29" customWidth="1"/>
    <col min="5" max="5" width="16.7109375" style="29" customWidth="1"/>
    <col min="6" max="16384" width="9.140625" style="29"/>
  </cols>
  <sheetData>
    <row r="1" spans="1:13" ht="15.75" customHeight="1">
      <c r="A1" s="68" t="s">
        <v>34</v>
      </c>
      <c r="B1" s="68" t="s">
        <v>0</v>
      </c>
      <c r="C1" s="71" t="s">
        <v>1</v>
      </c>
      <c r="D1" s="72"/>
      <c r="E1" s="73"/>
    </row>
    <row r="2" spans="1:13" ht="15.75" customHeight="1">
      <c r="A2" s="68"/>
      <c r="B2" s="68"/>
      <c r="C2" s="59" t="s">
        <v>46</v>
      </c>
      <c r="D2" s="60"/>
      <c r="E2" s="85"/>
    </row>
    <row r="3" spans="1:13" ht="52.5" customHeight="1">
      <c r="A3" s="68"/>
      <c r="B3" s="68"/>
      <c r="C3" s="55" t="s">
        <v>47</v>
      </c>
      <c r="D3" s="55"/>
      <c r="E3" s="55"/>
    </row>
    <row r="4" spans="1:13" ht="21.75" customHeight="1">
      <c r="A4" s="68"/>
      <c r="B4" s="68"/>
      <c r="C4" s="5" t="s">
        <v>2</v>
      </c>
      <c r="D4" s="5" t="s">
        <v>3</v>
      </c>
      <c r="E4" s="5" t="s">
        <v>4</v>
      </c>
      <c r="F4" s="30"/>
      <c r="G4" s="30"/>
      <c r="H4" s="30"/>
      <c r="I4" s="30"/>
      <c r="J4" s="30"/>
      <c r="K4" s="30"/>
      <c r="L4" s="30"/>
      <c r="M4" s="30"/>
    </row>
    <row r="5" spans="1:13">
      <c r="A5" s="38" t="s">
        <v>17</v>
      </c>
      <c r="B5" s="3" t="s">
        <v>5</v>
      </c>
      <c r="C5" s="3" t="s">
        <v>5</v>
      </c>
      <c r="D5" s="3" t="s">
        <v>5</v>
      </c>
      <c r="E5" s="3" t="s">
        <v>5</v>
      </c>
      <c r="F5" s="30"/>
      <c r="G5" s="30"/>
      <c r="H5" s="30"/>
      <c r="I5" s="30"/>
      <c r="J5" s="30"/>
      <c r="K5" s="30"/>
      <c r="L5" s="30"/>
      <c r="M5" s="30"/>
    </row>
    <row r="6" spans="1:13">
      <c r="A6" s="38" t="s">
        <v>18</v>
      </c>
      <c r="B6" s="3" t="s">
        <v>5</v>
      </c>
      <c r="C6" s="3" t="s">
        <v>5</v>
      </c>
      <c r="D6" s="3" t="s">
        <v>5</v>
      </c>
      <c r="E6" s="3" t="s">
        <v>5</v>
      </c>
    </row>
    <row r="7" spans="1:13">
      <c r="A7" s="38" t="s">
        <v>19</v>
      </c>
      <c r="B7" s="3" t="s">
        <v>5</v>
      </c>
      <c r="C7" s="3" t="s">
        <v>5</v>
      </c>
      <c r="D7" s="3" t="s">
        <v>5</v>
      </c>
      <c r="E7" s="3" t="s">
        <v>5</v>
      </c>
    </row>
    <row r="8" spans="1:13">
      <c r="A8" s="38" t="s">
        <v>20</v>
      </c>
      <c r="B8" s="3">
        <f>E8</f>
        <v>0</v>
      </c>
      <c r="C8" s="3">
        <v>0</v>
      </c>
      <c r="D8" s="3">
        <v>100</v>
      </c>
      <c r="E8" s="3">
        <f t="shared" ref="E8" si="0">C8*D8</f>
        <v>0</v>
      </c>
    </row>
    <row r="9" spans="1:13">
      <c r="A9" s="38" t="s">
        <v>21</v>
      </c>
      <c r="B9" s="3" t="s">
        <v>5</v>
      </c>
      <c r="C9" s="3" t="s">
        <v>5</v>
      </c>
      <c r="D9" s="3" t="s">
        <v>5</v>
      </c>
      <c r="E9" s="3" t="s">
        <v>5</v>
      </c>
    </row>
    <row r="10" spans="1:13">
      <c r="A10" s="38" t="s">
        <v>22</v>
      </c>
      <c r="B10" s="3" t="s">
        <v>5</v>
      </c>
      <c r="C10" s="3" t="s">
        <v>5</v>
      </c>
      <c r="D10" s="3" t="s">
        <v>5</v>
      </c>
      <c r="E10" s="3" t="s">
        <v>5</v>
      </c>
    </row>
    <row r="11" spans="1:13">
      <c r="A11" s="38" t="s">
        <v>23</v>
      </c>
      <c r="B11" s="3" t="s">
        <v>5</v>
      </c>
      <c r="C11" s="3" t="s">
        <v>5</v>
      </c>
      <c r="D11" s="3" t="s">
        <v>5</v>
      </c>
      <c r="E11" s="3" t="s">
        <v>5</v>
      </c>
    </row>
    <row r="12" spans="1:13">
      <c r="A12" s="38" t="s">
        <v>24</v>
      </c>
      <c r="B12" s="3" t="s">
        <v>5</v>
      </c>
      <c r="C12" s="3" t="s">
        <v>5</v>
      </c>
      <c r="D12" s="3" t="s">
        <v>5</v>
      </c>
      <c r="E12" s="3" t="s">
        <v>5</v>
      </c>
    </row>
    <row r="13" spans="1:13">
      <c r="A13" s="38" t="s">
        <v>25</v>
      </c>
      <c r="B13" s="3" t="s">
        <v>5</v>
      </c>
      <c r="C13" s="3" t="s">
        <v>5</v>
      </c>
      <c r="D13" s="3" t="s">
        <v>5</v>
      </c>
      <c r="E13" s="3" t="s">
        <v>5</v>
      </c>
    </row>
    <row r="14" spans="1:13" ht="15" customHeight="1">
      <c r="A14" s="38" t="s">
        <v>26</v>
      </c>
      <c r="B14" s="3" t="s">
        <v>5</v>
      </c>
      <c r="C14" s="3" t="s">
        <v>5</v>
      </c>
      <c r="D14" s="3" t="s">
        <v>5</v>
      </c>
      <c r="E14" s="3" t="s">
        <v>5</v>
      </c>
    </row>
    <row r="15" spans="1:13">
      <c r="A15" s="38" t="s">
        <v>27</v>
      </c>
      <c r="B15" s="3" t="s">
        <v>5</v>
      </c>
      <c r="C15" s="3" t="s">
        <v>5</v>
      </c>
      <c r="D15" s="3" t="s">
        <v>5</v>
      </c>
      <c r="E15" s="3" t="s">
        <v>5</v>
      </c>
    </row>
    <row r="16" spans="1:13">
      <c r="A16" s="38" t="s">
        <v>28</v>
      </c>
      <c r="B16" s="3" t="s">
        <v>5</v>
      </c>
      <c r="C16" s="3" t="s">
        <v>5</v>
      </c>
      <c r="D16" s="3" t="s">
        <v>5</v>
      </c>
      <c r="E16" s="3" t="s">
        <v>5</v>
      </c>
    </row>
    <row r="17" spans="1:5">
      <c r="A17" s="38" t="s">
        <v>29</v>
      </c>
      <c r="B17" s="3" t="s">
        <v>5</v>
      </c>
      <c r="C17" s="3" t="s">
        <v>5</v>
      </c>
      <c r="D17" s="3" t="s">
        <v>5</v>
      </c>
      <c r="E17" s="3" t="s">
        <v>5</v>
      </c>
    </row>
    <row r="18" spans="1:5">
      <c r="A18" s="38" t="s">
        <v>30</v>
      </c>
      <c r="B18" s="3" t="s">
        <v>5</v>
      </c>
      <c r="C18" s="3" t="s">
        <v>5</v>
      </c>
      <c r="D18" s="3" t="s">
        <v>5</v>
      </c>
      <c r="E18" s="3" t="s">
        <v>5</v>
      </c>
    </row>
    <row r="19" spans="1:5">
      <c r="A19" s="38" t="s">
        <v>31</v>
      </c>
      <c r="B19" s="3" t="s">
        <v>5</v>
      </c>
      <c r="C19" s="3" t="s">
        <v>5</v>
      </c>
      <c r="D19" s="3" t="s">
        <v>5</v>
      </c>
      <c r="E19" s="3" t="s">
        <v>5</v>
      </c>
    </row>
    <row r="20" spans="1:5">
      <c r="A20" s="38" t="s">
        <v>32</v>
      </c>
      <c r="B20" s="3" t="s">
        <v>5</v>
      </c>
      <c r="C20" s="3" t="s">
        <v>5</v>
      </c>
      <c r="D20" s="3" t="s">
        <v>5</v>
      </c>
      <c r="E20" s="3" t="s">
        <v>5</v>
      </c>
    </row>
    <row r="21" spans="1:5">
      <c r="A21" s="38" t="s">
        <v>33</v>
      </c>
      <c r="B21" s="3" t="s">
        <v>5</v>
      </c>
      <c r="C21" s="3" t="s">
        <v>5</v>
      </c>
      <c r="D21" s="3" t="s">
        <v>5</v>
      </c>
      <c r="E21" s="3" t="s">
        <v>5</v>
      </c>
    </row>
    <row r="22" spans="1:5" ht="30" customHeight="1"/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.35433070866141736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R40"/>
  <sheetViews>
    <sheetView zoomScaleNormal="100" zoomScaleSheetLayoutView="70" workbookViewId="0">
      <selection activeCell="V22" sqref="V22"/>
    </sheetView>
  </sheetViews>
  <sheetFormatPr defaultColWidth="8.85546875" defaultRowHeight="12.75"/>
  <cols>
    <col min="1" max="1" width="53.5703125" style="21" customWidth="1"/>
    <col min="2" max="2" width="18.85546875" style="21" customWidth="1"/>
    <col min="3" max="3" width="12.28515625" style="21" customWidth="1"/>
    <col min="4" max="4" width="7.7109375" style="7" customWidth="1"/>
    <col min="5" max="5" width="7.28515625" style="7" customWidth="1"/>
    <col min="6" max="6" width="7.7109375" style="21" customWidth="1"/>
    <col min="7" max="7" width="7.7109375" style="7" customWidth="1"/>
    <col min="8" max="8" width="7.28515625" style="7" customWidth="1"/>
    <col min="9" max="9" width="7.7109375" style="21" customWidth="1"/>
    <col min="10" max="10" width="9.140625" style="7" customWidth="1"/>
    <col min="11" max="11" width="7.140625" style="7" customWidth="1"/>
    <col min="12" max="12" width="8.140625" style="21" customWidth="1"/>
    <col min="13" max="13" width="7.7109375" style="7" customWidth="1"/>
    <col min="14" max="14" width="7.85546875" style="7" customWidth="1"/>
    <col min="15" max="15" width="7.7109375" style="21" customWidth="1"/>
    <col min="16" max="16" width="7.7109375" style="7" customWidth="1"/>
    <col min="17" max="17" width="8.140625" style="7" customWidth="1"/>
    <col min="18" max="18" width="8.28515625" style="21" customWidth="1"/>
    <col min="19" max="16384" width="8.85546875" style="21"/>
  </cols>
  <sheetData>
    <row r="1" spans="1:18" s="20" customFormat="1" ht="103.9" customHeight="1">
      <c r="A1" s="87" t="s">
        <v>51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</row>
    <row r="2" spans="1:18" s="20" customFormat="1" ht="9.6" hidden="1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s="20" customFormat="1" ht="33" customHeight="1">
      <c r="A3" s="88" t="s">
        <v>34</v>
      </c>
      <c r="B3" s="88" t="s">
        <v>12</v>
      </c>
      <c r="C3" s="88" t="s">
        <v>0</v>
      </c>
      <c r="D3" s="98" t="s">
        <v>48</v>
      </c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100"/>
    </row>
    <row r="4" spans="1:18" s="20" customFormat="1" ht="68.25" customHeight="1">
      <c r="A4" s="89"/>
      <c r="B4" s="89"/>
      <c r="C4" s="89"/>
      <c r="D4" s="91" t="s">
        <v>49</v>
      </c>
      <c r="E4" s="92"/>
      <c r="F4" s="93"/>
      <c r="G4" s="91" t="s">
        <v>14</v>
      </c>
      <c r="H4" s="92"/>
      <c r="I4" s="93"/>
      <c r="J4" s="91" t="s">
        <v>7</v>
      </c>
      <c r="K4" s="92"/>
      <c r="L4" s="93"/>
      <c r="M4" s="91" t="s">
        <v>8</v>
      </c>
      <c r="N4" s="92"/>
      <c r="O4" s="93"/>
      <c r="P4" s="91" t="s">
        <v>9</v>
      </c>
      <c r="Q4" s="92"/>
      <c r="R4" s="93"/>
    </row>
    <row r="5" spans="1:18" s="20" customFormat="1" ht="55.5" hidden="1" customHeight="1">
      <c r="A5" s="89"/>
      <c r="B5" s="89"/>
      <c r="C5" s="89"/>
      <c r="D5" s="94"/>
      <c r="E5" s="95"/>
      <c r="F5" s="96"/>
      <c r="G5" s="94"/>
      <c r="H5" s="95"/>
      <c r="I5" s="96"/>
      <c r="J5" s="94"/>
      <c r="K5" s="95"/>
      <c r="L5" s="96"/>
      <c r="M5" s="94"/>
      <c r="N5" s="95"/>
      <c r="O5" s="96"/>
      <c r="P5" s="94"/>
      <c r="Q5" s="95"/>
      <c r="R5" s="96"/>
    </row>
    <row r="6" spans="1:18" s="20" customFormat="1" ht="19.5" customHeight="1">
      <c r="A6" s="90"/>
      <c r="B6" s="90"/>
      <c r="C6" s="90"/>
      <c r="D6" s="15" t="s">
        <v>2</v>
      </c>
      <c r="E6" s="15" t="s">
        <v>3</v>
      </c>
      <c r="F6" s="15" t="s">
        <v>10</v>
      </c>
      <c r="G6" s="15" t="s">
        <v>2</v>
      </c>
      <c r="H6" s="15" t="s">
        <v>3</v>
      </c>
      <c r="I6" s="15" t="s">
        <v>10</v>
      </c>
      <c r="J6" s="15" t="s">
        <v>2</v>
      </c>
      <c r="K6" s="15" t="s">
        <v>3</v>
      </c>
      <c r="L6" s="15" t="s">
        <v>10</v>
      </c>
      <c r="M6" s="15" t="s">
        <v>2</v>
      </c>
      <c r="N6" s="15" t="s">
        <v>3</v>
      </c>
      <c r="O6" s="15" t="s">
        <v>10</v>
      </c>
      <c r="P6" s="15" t="s">
        <v>2</v>
      </c>
      <c r="Q6" s="15" t="s">
        <v>3</v>
      </c>
      <c r="R6" s="15" t="s">
        <v>10</v>
      </c>
    </row>
    <row r="7" spans="1:18" s="20" customFormat="1" ht="15.75">
      <c r="A7" s="38" t="s">
        <v>17</v>
      </c>
      <c r="B7" s="24" t="s">
        <v>50</v>
      </c>
      <c r="C7" s="48">
        <f>F7+I7+L7+O7</f>
        <v>100</v>
      </c>
      <c r="D7" s="49">
        <f>'Качество планирования расходов'!B5</f>
        <v>100</v>
      </c>
      <c r="E7" s="51">
        <v>0.125</v>
      </c>
      <c r="F7" s="39">
        <f>D7*E7</f>
        <v>12.5</v>
      </c>
      <c r="G7" s="50">
        <f>'Исполнение бюджета по расходам'!B5</f>
        <v>100</v>
      </c>
      <c r="H7" s="51">
        <v>0.47499999999999998</v>
      </c>
      <c r="I7" s="39">
        <f>G7*H7</f>
        <v>47.5</v>
      </c>
      <c r="J7" s="50">
        <f>'Учет и отчетность'!B5</f>
        <v>100</v>
      </c>
      <c r="K7" s="51">
        <v>0.27500000000000002</v>
      </c>
      <c r="L7" s="39">
        <f>J7*K7</f>
        <v>27.500000000000004</v>
      </c>
      <c r="M7" s="50">
        <f>'Контроль и аудит'!B8</f>
        <v>100</v>
      </c>
      <c r="N7" s="51">
        <v>0.125</v>
      </c>
      <c r="O7" s="39">
        <f>M7*N7</f>
        <v>12.5</v>
      </c>
      <c r="P7" s="50" t="str">
        <f>'Исполнение судебных актов'!B5</f>
        <v>―</v>
      </c>
      <c r="Q7" s="50" t="str">
        <f>'Исполнение судебных актов'!C5</f>
        <v>―</v>
      </c>
      <c r="R7" s="39" t="str">
        <f>'Исполнение судебных актов'!D5</f>
        <v>―</v>
      </c>
    </row>
    <row r="8" spans="1:18" s="20" customFormat="1" ht="15.75">
      <c r="A8" s="38" t="s">
        <v>18</v>
      </c>
      <c r="B8" s="24" t="s">
        <v>50</v>
      </c>
      <c r="C8" s="48">
        <f>F8+I8+L8+O8</f>
        <v>100</v>
      </c>
      <c r="D8" s="49">
        <f>'Качество планирования расходов'!B6</f>
        <v>100</v>
      </c>
      <c r="E8" s="51">
        <v>0.125</v>
      </c>
      <c r="F8" s="39">
        <f>D8*E8</f>
        <v>12.5</v>
      </c>
      <c r="G8" s="50">
        <f>'Исполнение бюджета по расходам'!B6</f>
        <v>100</v>
      </c>
      <c r="H8" s="51">
        <v>0.47499999999999998</v>
      </c>
      <c r="I8" s="39">
        <f t="shared" ref="I8:I23" si="0">G8*H8</f>
        <v>47.5</v>
      </c>
      <c r="J8" s="50">
        <f>'Учет и отчетность'!B6</f>
        <v>100</v>
      </c>
      <c r="K8" s="51">
        <v>0.27500000000000002</v>
      </c>
      <c r="L8" s="39">
        <f t="shared" ref="L8:L23" si="1">J8*K8</f>
        <v>27.500000000000004</v>
      </c>
      <c r="M8" s="50">
        <f>'Контроль и аудит'!B9</f>
        <v>100</v>
      </c>
      <c r="N8" s="51">
        <v>0.125</v>
      </c>
      <c r="O8" s="39">
        <f t="shared" ref="O8:O23" si="2">M8*N8</f>
        <v>12.5</v>
      </c>
      <c r="P8" s="50" t="str">
        <f>'Исполнение судебных актов'!B6</f>
        <v>―</v>
      </c>
      <c r="Q8" s="50" t="str">
        <f>'Исполнение судебных актов'!C6</f>
        <v>―</v>
      </c>
      <c r="R8" s="39" t="str">
        <f>'Исполнение судебных актов'!D6</f>
        <v>―</v>
      </c>
    </row>
    <row r="9" spans="1:18" s="20" customFormat="1" ht="15.75">
      <c r="A9" s="38" t="s">
        <v>19</v>
      </c>
      <c r="B9" s="24" t="s">
        <v>50</v>
      </c>
      <c r="C9" s="48">
        <f>F9+I9+L9+O9</f>
        <v>100</v>
      </c>
      <c r="D9" s="49">
        <f>'Качество планирования расходов'!B7</f>
        <v>100</v>
      </c>
      <c r="E9" s="51">
        <v>0.125</v>
      </c>
      <c r="F9" s="39">
        <f t="shared" ref="F9:F23" si="3">D9*E9</f>
        <v>12.5</v>
      </c>
      <c r="G9" s="50">
        <f>'Исполнение бюджета по расходам'!B7</f>
        <v>100</v>
      </c>
      <c r="H9" s="51">
        <v>0.47499999999999998</v>
      </c>
      <c r="I9" s="39">
        <f t="shared" si="0"/>
        <v>47.5</v>
      </c>
      <c r="J9" s="50">
        <f>'Учет и отчетность'!B7</f>
        <v>100</v>
      </c>
      <c r="K9" s="51">
        <v>0.27500000000000002</v>
      </c>
      <c r="L9" s="39">
        <f t="shared" si="1"/>
        <v>27.500000000000004</v>
      </c>
      <c r="M9" s="50">
        <f>'Контроль и аудит'!B10</f>
        <v>100</v>
      </c>
      <c r="N9" s="51">
        <v>0.125</v>
      </c>
      <c r="O9" s="39">
        <f t="shared" si="2"/>
        <v>12.5</v>
      </c>
      <c r="P9" s="50" t="str">
        <f>'Исполнение судебных актов'!B7</f>
        <v>―</v>
      </c>
      <c r="Q9" s="50" t="str">
        <f>'Исполнение судебных актов'!C7</f>
        <v>―</v>
      </c>
      <c r="R9" s="39" t="str">
        <f>'Исполнение судебных актов'!D7</f>
        <v>―</v>
      </c>
    </row>
    <row r="10" spans="1:18" s="20" customFormat="1" ht="15.75">
      <c r="A10" s="38" t="s">
        <v>20</v>
      </c>
      <c r="B10" s="24" t="s">
        <v>50</v>
      </c>
      <c r="C10" s="48">
        <f>F10+I10+L10+O10+R10</f>
        <v>90</v>
      </c>
      <c r="D10" s="49">
        <f>'Качество планирования расходов'!B8</f>
        <v>100</v>
      </c>
      <c r="E10" s="51">
        <v>0.1</v>
      </c>
      <c r="F10" s="39">
        <f t="shared" si="3"/>
        <v>10</v>
      </c>
      <c r="G10" s="50">
        <f>'Исполнение бюджета по расходам'!B8</f>
        <v>100</v>
      </c>
      <c r="H10" s="51">
        <v>0.45</v>
      </c>
      <c r="I10" s="39">
        <f t="shared" si="0"/>
        <v>45</v>
      </c>
      <c r="J10" s="50">
        <f>'Учет и отчетность'!B8</f>
        <v>100</v>
      </c>
      <c r="K10" s="51">
        <v>0.25</v>
      </c>
      <c r="L10" s="39">
        <f>J10*K10</f>
        <v>25</v>
      </c>
      <c r="M10" s="50">
        <f>'Контроль и аудит'!B11</f>
        <v>100</v>
      </c>
      <c r="N10" s="51">
        <v>0.1</v>
      </c>
      <c r="O10" s="39">
        <f>M10*N10</f>
        <v>10</v>
      </c>
      <c r="P10" s="50">
        <f>'Исполнение судебных актов'!B8</f>
        <v>0</v>
      </c>
      <c r="Q10" s="52">
        <v>0.1</v>
      </c>
      <c r="R10" s="39">
        <f>Q10*P10</f>
        <v>0</v>
      </c>
    </row>
    <row r="11" spans="1:18" s="20" customFormat="1" ht="15.75">
      <c r="A11" s="38" t="s">
        <v>21</v>
      </c>
      <c r="B11" s="24" t="s">
        <v>50</v>
      </c>
      <c r="C11" s="48">
        <f>F11+I11+L11+O11</f>
        <v>100</v>
      </c>
      <c r="D11" s="49">
        <f>'Качество планирования расходов'!B9</f>
        <v>100</v>
      </c>
      <c r="E11" s="51">
        <v>0.125</v>
      </c>
      <c r="F11" s="39">
        <f t="shared" si="3"/>
        <v>12.5</v>
      </c>
      <c r="G11" s="50">
        <f>'Исполнение бюджета по расходам'!B9</f>
        <v>100</v>
      </c>
      <c r="H11" s="51">
        <v>0.47499999999999998</v>
      </c>
      <c r="I11" s="39">
        <f t="shared" si="0"/>
        <v>47.5</v>
      </c>
      <c r="J11" s="50">
        <f>'Учет и отчетность'!B9</f>
        <v>100</v>
      </c>
      <c r="K11" s="51">
        <v>0.27500000000000002</v>
      </c>
      <c r="L11" s="39">
        <f t="shared" si="1"/>
        <v>27.500000000000004</v>
      </c>
      <c r="M11" s="50">
        <f>'Контроль и аудит'!B12</f>
        <v>100</v>
      </c>
      <c r="N11" s="51">
        <v>0.125</v>
      </c>
      <c r="O11" s="39">
        <f t="shared" si="2"/>
        <v>12.5</v>
      </c>
      <c r="P11" s="50" t="str">
        <f>'Исполнение судебных актов'!B9</f>
        <v>―</v>
      </c>
      <c r="Q11" s="50" t="str">
        <f>'Исполнение судебных актов'!C9</f>
        <v>―</v>
      </c>
      <c r="R11" s="39" t="str">
        <f>'Исполнение судебных актов'!D9</f>
        <v>―</v>
      </c>
    </row>
    <row r="12" spans="1:18" s="20" customFormat="1" ht="15.75">
      <c r="A12" s="38" t="s">
        <v>22</v>
      </c>
      <c r="B12" s="24" t="s">
        <v>50</v>
      </c>
      <c r="C12" s="48">
        <f>F12+I12+L12+O12</f>
        <v>96.86215</v>
      </c>
      <c r="D12" s="49">
        <f>'Качество планирования расходов'!B10</f>
        <v>100</v>
      </c>
      <c r="E12" s="51">
        <v>0.125</v>
      </c>
      <c r="F12" s="39">
        <f t="shared" si="3"/>
        <v>12.5</v>
      </c>
      <c r="G12" s="50">
        <f>'Исполнение бюджета по расходам'!B10</f>
        <v>93.394000000000005</v>
      </c>
      <c r="H12" s="51">
        <v>0.47499999999999998</v>
      </c>
      <c r="I12" s="39">
        <f>G12*H12</f>
        <v>44.36215</v>
      </c>
      <c r="J12" s="50">
        <f>'Учет и отчетность'!B10</f>
        <v>100</v>
      </c>
      <c r="K12" s="51">
        <v>0.27500000000000002</v>
      </c>
      <c r="L12" s="39">
        <f>J12*K12</f>
        <v>27.500000000000004</v>
      </c>
      <c r="M12" s="50">
        <f>'Контроль и аудит'!B13</f>
        <v>100</v>
      </c>
      <c r="N12" s="51">
        <v>0.125</v>
      </c>
      <c r="O12" s="39">
        <f>M12*N12</f>
        <v>12.5</v>
      </c>
      <c r="P12" s="50" t="str">
        <f>'Исполнение судебных актов'!B10</f>
        <v>―</v>
      </c>
      <c r="Q12" s="50" t="str">
        <f>'Исполнение судебных актов'!C10</f>
        <v>―</v>
      </c>
      <c r="R12" s="39" t="str">
        <f>'Исполнение судебных актов'!D10</f>
        <v>―</v>
      </c>
    </row>
    <row r="13" spans="1:18" s="20" customFormat="1" ht="15.75">
      <c r="A13" s="38" t="s">
        <v>23</v>
      </c>
      <c r="B13" s="24" t="s">
        <v>50</v>
      </c>
      <c r="C13" s="48">
        <f t="shared" ref="C13:C23" si="4">F13+I13+L13+O13</f>
        <v>100</v>
      </c>
      <c r="D13" s="49">
        <f>'Качество планирования расходов'!B11</f>
        <v>100</v>
      </c>
      <c r="E13" s="51">
        <v>0.125</v>
      </c>
      <c r="F13" s="39">
        <f t="shared" si="3"/>
        <v>12.5</v>
      </c>
      <c r="G13" s="50">
        <f>'Исполнение бюджета по расходам'!B11</f>
        <v>100</v>
      </c>
      <c r="H13" s="51">
        <v>0.47499999999999998</v>
      </c>
      <c r="I13" s="39">
        <f t="shared" si="0"/>
        <v>47.5</v>
      </c>
      <c r="J13" s="50">
        <f>'Учет и отчетность'!B11</f>
        <v>100</v>
      </c>
      <c r="K13" s="51">
        <v>0.27500000000000002</v>
      </c>
      <c r="L13" s="39">
        <f t="shared" si="1"/>
        <v>27.500000000000004</v>
      </c>
      <c r="M13" s="50">
        <f>'Контроль и аудит'!B14</f>
        <v>100</v>
      </c>
      <c r="N13" s="51">
        <v>0.125</v>
      </c>
      <c r="O13" s="39">
        <f t="shared" si="2"/>
        <v>12.5</v>
      </c>
      <c r="P13" s="50" t="str">
        <f>'Исполнение судебных актов'!B11</f>
        <v>―</v>
      </c>
      <c r="Q13" s="50" t="str">
        <f>'Исполнение судебных актов'!C11</f>
        <v>―</v>
      </c>
      <c r="R13" s="39" t="str">
        <f>'Исполнение судебных актов'!D11</f>
        <v>―</v>
      </c>
    </row>
    <row r="14" spans="1:18" s="20" customFormat="1" ht="15.75">
      <c r="A14" s="38" t="s">
        <v>24</v>
      </c>
      <c r="B14" s="24" t="s">
        <v>50</v>
      </c>
      <c r="C14" s="48">
        <f t="shared" si="4"/>
        <v>100</v>
      </c>
      <c r="D14" s="49">
        <f>'Качество планирования расходов'!B12</f>
        <v>100</v>
      </c>
      <c r="E14" s="51">
        <v>0.125</v>
      </c>
      <c r="F14" s="39">
        <f t="shared" si="3"/>
        <v>12.5</v>
      </c>
      <c r="G14" s="50">
        <f>'Исполнение бюджета по расходам'!B12</f>
        <v>100</v>
      </c>
      <c r="H14" s="51">
        <v>0.47499999999999998</v>
      </c>
      <c r="I14" s="39">
        <f t="shared" si="0"/>
        <v>47.5</v>
      </c>
      <c r="J14" s="50">
        <f>'Учет и отчетность'!B12</f>
        <v>100</v>
      </c>
      <c r="K14" s="51">
        <v>0.27500000000000002</v>
      </c>
      <c r="L14" s="39">
        <f t="shared" si="1"/>
        <v>27.500000000000004</v>
      </c>
      <c r="M14" s="50">
        <f>'Контроль и аудит'!B15</f>
        <v>100</v>
      </c>
      <c r="N14" s="51">
        <v>0.125</v>
      </c>
      <c r="O14" s="39">
        <f t="shared" si="2"/>
        <v>12.5</v>
      </c>
      <c r="P14" s="50" t="str">
        <f>'Исполнение судебных актов'!B12</f>
        <v>―</v>
      </c>
      <c r="Q14" s="50" t="str">
        <f>'Исполнение судебных актов'!C12</f>
        <v>―</v>
      </c>
      <c r="R14" s="39" t="str">
        <f>'Исполнение судебных актов'!D12</f>
        <v>―</v>
      </c>
    </row>
    <row r="15" spans="1:18" s="20" customFormat="1" ht="18" customHeight="1">
      <c r="A15" s="38" t="s">
        <v>25</v>
      </c>
      <c r="B15" s="24" t="s">
        <v>50</v>
      </c>
      <c r="C15" s="48">
        <f t="shared" si="4"/>
        <v>100</v>
      </c>
      <c r="D15" s="49">
        <f>'Качество планирования расходов'!B13</f>
        <v>100</v>
      </c>
      <c r="E15" s="51">
        <v>0.125</v>
      </c>
      <c r="F15" s="39">
        <f t="shared" si="3"/>
        <v>12.5</v>
      </c>
      <c r="G15" s="50">
        <f>'Исполнение бюджета по расходам'!B13</f>
        <v>100</v>
      </c>
      <c r="H15" s="51">
        <v>0.47499999999999998</v>
      </c>
      <c r="I15" s="39">
        <f t="shared" si="0"/>
        <v>47.5</v>
      </c>
      <c r="J15" s="50">
        <f>'Учет и отчетность'!B13</f>
        <v>100</v>
      </c>
      <c r="K15" s="51">
        <v>0.27500000000000002</v>
      </c>
      <c r="L15" s="39">
        <f t="shared" si="1"/>
        <v>27.500000000000004</v>
      </c>
      <c r="M15" s="50">
        <f>'Контроль и аудит'!B16</f>
        <v>100</v>
      </c>
      <c r="N15" s="51">
        <v>0.125</v>
      </c>
      <c r="O15" s="39">
        <f t="shared" si="2"/>
        <v>12.5</v>
      </c>
      <c r="P15" s="50" t="str">
        <f>'Исполнение судебных актов'!B13</f>
        <v>―</v>
      </c>
      <c r="Q15" s="50" t="str">
        <f>'Исполнение судебных актов'!C13</f>
        <v>―</v>
      </c>
      <c r="R15" s="39" t="str">
        <f>'Исполнение судебных актов'!D13</f>
        <v>―</v>
      </c>
    </row>
    <row r="16" spans="1:18" s="20" customFormat="1" ht="15" customHeight="1">
      <c r="A16" s="38" t="s">
        <v>26</v>
      </c>
      <c r="B16" s="24" t="s">
        <v>50</v>
      </c>
      <c r="C16" s="48">
        <f t="shared" si="4"/>
        <v>100</v>
      </c>
      <c r="D16" s="49">
        <f>'Качество планирования расходов'!B14</f>
        <v>100</v>
      </c>
      <c r="E16" s="51">
        <v>0.125</v>
      </c>
      <c r="F16" s="39">
        <f t="shared" si="3"/>
        <v>12.5</v>
      </c>
      <c r="G16" s="50">
        <f>'Исполнение бюджета по расходам'!B14</f>
        <v>100</v>
      </c>
      <c r="H16" s="51">
        <v>0.47499999999999998</v>
      </c>
      <c r="I16" s="39">
        <f t="shared" si="0"/>
        <v>47.5</v>
      </c>
      <c r="J16" s="50">
        <f>'Учет и отчетность'!B14</f>
        <v>100</v>
      </c>
      <c r="K16" s="51">
        <v>0.27500000000000002</v>
      </c>
      <c r="L16" s="39">
        <f t="shared" si="1"/>
        <v>27.500000000000004</v>
      </c>
      <c r="M16" s="50">
        <f>'Контроль и аудит'!B17</f>
        <v>100</v>
      </c>
      <c r="N16" s="51">
        <v>0.125</v>
      </c>
      <c r="O16" s="39">
        <f t="shared" si="2"/>
        <v>12.5</v>
      </c>
      <c r="P16" s="50" t="str">
        <f>'Исполнение судебных актов'!B14</f>
        <v>―</v>
      </c>
      <c r="Q16" s="50" t="str">
        <f>'Исполнение судебных актов'!C14</f>
        <v>―</v>
      </c>
      <c r="R16" s="39" t="str">
        <f>'Исполнение судебных актов'!D14</f>
        <v>―</v>
      </c>
    </row>
    <row r="17" spans="1:18" s="20" customFormat="1" ht="15.75">
      <c r="A17" s="38" t="s">
        <v>27</v>
      </c>
      <c r="B17" s="24" t="s">
        <v>50</v>
      </c>
      <c r="C17" s="48">
        <f t="shared" si="4"/>
        <v>100</v>
      </c>
      <c r="D17" s="49">
        <f>'Качество планирования расходов'!B15</f>
        <v>100</v>
      </c>
      <c r="E17" s="51">
        <v>0.125</v>
      </c>
      <c r="F17" s="39">
        <f t="shared" si="3"/>
        <v>12.5</v>
      </c>
      <c r="G17" s="50">
        <f>'Исполнение бюджета по расходам'!B15</f>
        <v>100</v>
      </c>
      <c r="H17" s="51">
        <v>0.47499999999999998</v>
      </c>
      <c r="I17" s="39">
        <f t="shared" si="0"/>
        <v>47.5</v>
      </c>
      <c r="J17" s="50">
        <f>'Учет и отчетность'!B15</f>
        <v>100</v>
      </c>
      <c r="K17" s="51">
        <v>0.27500000000000002</v>
      </c>
      <c r="L17" s="39">
        <f t="shared" si="1"/>
        <v>27.500000000000004</v>
      </c>
      <c r="M17" s="50">
        <f>'Контроль и аудит'!B18</f>
        <v>100</v>
      </c>
      <c r="N17" s="51">
        <v>0.125</v>
      </c>
      <c r="O17" s="39">
        <f>M17*N17</f>
        <v>12.5</v>
      </c>
      <c r="P17" s="50" t="str">
        <f>'Исполнение судебных актов'!B15</f>
        <v>―</v>
      </c>
      <c r="Q17" s="50" t="str">
        <f>'Исполнение судебных актов'!C15</f>
        <v>―</v>
      </c>
      <c r="R17" s="39" t="str">
        <f>'Исполнение судебных актов'!D15</f>
        <v>―</v>
      </c>
    </row>
    <row r="18" spans="1:18" s="20" customFormat="1" ht="15.75" customHeight="1">
      <c r="A18" s="38" t="s">
        <v>28</v>
      </c>
      <c r="B18" s="24" t="s">
        <v>50</v>
      </c>
      <c r="C18" s="48">
        <f t="shared" si="4"/>
        <v>100</v>
      </c>
      <c r="D18" s="49">
        <f>'Качество планирования расходов'!B16</f>
        <v>100</v>
      </c>
      <c r="E18" s="51">
        <v>0.125</v>
      </c>
      <c r="F18" s="39">
        <f t="shared" si="3"/>
        <v>12.5</v>
      </c>
      <c r="G18" s="50">
        <f>'Исполнение бюджета по расходам'!B16</f>
        <v>100</v>
      </c>
      <c r="H18" s="51">
        <v>0.47499999999999998</v>
      </c>
      <c r="I18" s="39">
        <f t="shared" si="0"/>
        <v>47.5</v>
      </c>
      <c r="J18" s="50">
        <f>'Учет и отчетность'!B16</f>
        <v>100</v>
      </c>
      <c r="K18" s="51">
        <v>0.27500000000000002</v>
      </c>
      <c r="L18" s="39">
        <f t="shared" si="1"/>
        <v>27.500000000000004</v>
      </c>
      <c r="M18" s="50">
        <f>'Контроль и аудит'!B19</f>
        <v>100</v>
      </c>
      <c r="N18" s="51">
        <v>0.125</v>
      </c>
      <c r="O18" s="39">
        <f t="shared" si="2"/>
        <v>12.5</v>
      </c>
      <c r="P18" s="50" t="str">
        <f>'Исполнение судебных актов'!B16</f>
        <v>―</v>
      </c>
      <c r="Q18" s="50" t="str">
        <f>'Исполнение судебных актов'!C16</f>
        <v>―</v>
      </c>
      <c r="R18" s="39" t="str">
        <f>'Исполнение судебных актов'!D16</f>
        <v>―</v>
      </c>
    </row>
    <row r="19" spans="1:18" s="20" customFormat="1" ht="15.75">
      <c r="A19" s="38" t="s">
        <v>29</v>
      </c>
      <c r="B19" s="24" t="s">
        <v>50</v>
      </c>
      <c r="C19" s="48">
        <f t="shared" si="4"/>
        <v>100</v>
      </c>
      <c r="D19" s="49">
        <f>'Качество планирования расходов'!B17</f>
        <v>100</v>
      </c>
      <c r="E19" s="51">
        <v>0.125</v>
      </c>
      <c r="F19" s="39">
        <f t="shared" si="3"/>
        <v>12.5</v>
      </c>
      <c r="G19" s="50">
        <f>'Исполнение бюджета по расходам'!B17</f>
        <v>100</v>
      </c>
      <c r="H19" s="51">
        <v>0.47499999999999998</v>
      </c>
      <c r="I19" s="39">
        <f t="shared" si="0"/>
        <v>47.5</v>
      </c>
      <c r="J19" s="50">
        <f>'Учет и отчетность'!B17</f>
        <v>100</v>
      </c>
      <c r="K19" s="51">
        <v>0.27500000000000002</v>
      </c>
      <c r="L19" s="39">
        <f t="shared" si="1"/>
        <v>27.500000000000004</v>
      </c>
      <c r="M19" s="50">
        <f>'Контроль и аудит'!B20</f>
        <v>100</v>
      </c>
      <c r="N19" s="51">
        <v>0.125</v>
      </c>
      <c r="O19" s="39">
        <f t="shared" si="2"/>
        <v>12.5</v>
      </c>
      <c r="P19" s="50" t="str">
        <f>'Исполнение судебных актов'!B17</f>
        <v>―</v>
      </c>
      <c r="Q19" s="50" t="str">
        <f>'Исполнение судебных актов'!C17</f>
        <v>―</v>
      </c>
      <c r="R19" s="39" t="str">
        <f>'Исполнение судебных актов'!D17</f>
        <v>―</v>
      </c>
    </row>
    <row r="20" spans="1:18" s="20" customFormat="1" ht="15.75">
      <c r="A20" s="38" t="s">
        <v>30</v>
      </c>
      <c r="B20" s="24" t="s">
        <v>50</v>
      </c>
      <c r="C20" s="48">
        <f t="shared" si="4"/>
        <v>100</v>
      </c>
      <c r="D20" s="49">
        <f>'Качество планирования расходов'!B18</f>
        <v>100</v>
      </c>
      <c r="E20" s="51">
        <v>0.125</v>
      </c>
      <c r="F20" s="39">
        <f t="shared" si="3"/>
        <v>12.5</v>
      </c>
      <c r="G20" s="50">
        <f>'Исполнение бюджета по расходам'!B18</f>
        <v>100</v>
      </c>
      <c r="H20" s="51">
        <v>0.47499999999999998</v>
      </c>
      <c r="I20" s="39">
        <f t="shared" si="0"/>
        <v>47.5</v>
      </c>
      <c r="J20" s="50">
        <f>'Учет и отчетность'!B18</f>
        <v>100</v>
      </c>
      <c r="K20" s="51">
        <v>0.27500000000000002</v>
      </c>
      <c r="L20" s="39">
        <f t="shared" si="1"/>
        <v>27.500000000000004</v>
      </c>
      <c r="M20" s="50">
        <f>'Контроль и аудит'!B21</f>
        <v>100</v>
      </c>
      <c r="N20" s="51">
        <v>0.125</v>
      </c>
      <c r="O20" s="39">
        <f t="shared" si="2"/>
        <v>12.5</v>
      </c>
      <c r="P20" s="50" t="str">
        <f>'Исполнение судебных актов'!B18</f>
        <v>―</v>
      </c>
      <c r="Q20" s="50" t="str">
        <f>'Исполнение судебных актов'!C18</f>
        <v>―</v>
      </c>
      <c r="R20" s="39" t="str">
        <f>'Исполнение судебных актов'!D18</f>
        <v>―</v>
      </c>
    </row>
    <row r="21" spans="1:18" s="20" customFormat="1" ht="15.75">
      <c r="A21" s="38" t="s">
        <v>31</v>
      </c>
      <c r="B21" s="24" t="s">
        <v>50</v>
      </c>
      <c r="C21" s="48">
        <f t="shared" si="4"/>
        <v>100</v>
      </c>
      <c r="D21" s="49">
        <f>'Качество планирования расходов'!B19</f>
        <v>100</v>
      </c>
      <c r="E21" s="51">
        <v>0.125</v>
      </c>
      <c r="F21" s="39">
        <f t="shared" si="3"/>
        <v>12.5</v>
      </c>
      <c r="G21" s="50">
        <f>'Исполнение бюджета по расходам'!B19</f>
        <v>100</v>
      </c>
      <c r="H21" s="51">
        <v>0.47499999999999998</v>
      </c>
      <c r="I21" s="39">
        <f t="shared" si="0"/>
        <v>47.5</v>
      </c>
      <c r="J21" s="50">
        <f>'Учет и отчетность'!B19</f>
        <v>100</v>
      </c>
      <c r="K21" s="51">
        <v>0.27500000000000002</v>
      </c>
      <c r="L21" s="39">
        <f t="shared" si="1"/>
        <v>27.500000000000004</v>
      </c>
      <c r="M21" s="50">
        <f>'Контроль и аудит'!B22</f>
        <v>100</v>
      </c>
      <c r="N21" s="51">
        <v>0.125</v>
      </c>
      <c r="O21" s="39">
        <f t="shared" si="2"/>
        <v>12.5</v>
      </c>
      <c r="P21" s="50" t="str">
        <f>'Исполнение судебных актов'!B19</f>
        <v>―</v>
      </c>
      <c r="Q21" s="50" t="str">
        <f>'Исполнение судебных актов'!C19</f>
        <v>―</v>
      </c>
      <c r="R21" s="39" t="str">
        <f>'Исполнение судебных актов'!D19</f>
        <v>―</v>
      </c>
    </row>
    <row r="22" spans="1:18" s="20" customFormat="1" ht="15.75">
      <c r="A22" s="38" t="s">
        <v>32</v>
      </c>
      <c r="B22" s="24" t="s">
        <v>50</v>
      </c>
      <c r="C22" s="48">
        <f t="shared" si="4"/>
        <v>100</v>
      </c>
      <c r="D22" s="49">
        <f>'Качество планирования расходов'!B20</f>
        <v>100</v>
      </c>
      <c r="E22" s="51">
        <v>0.125</v>
      </c>
      <c r="F22" s="39">
        <f t="shared" si="3"/>
        <v>12.5</v>
      </c>
      <c r="G22" s="50">
        <f>'Исполнение бюджета по расходам'!B20</f>
        <v>100</v>
      </c>
      <c r="H22" s="51">
        <v>0.47499999999999998</v>
      </c>
      <c r="I22" s="39">
        <f t="shared" si="0"/>
        <v>47.5</v>
      </c>
      <c r="J22" s="50">
        <f>'Учет и отчетность'!B20</f>
        <v>100</v>
      </c>
      <c r="K22" s="51">
        <v>0.27500000000000002</v>
      </c>
      <c r="L22" s="39">
        <f t="shared" si="1"/>
        <v>27.500000000000004</v>
      </c>
      <c r="M22" s="50">
        <f>'Контроль и аудит'!B23</f>
        <v>100</v>
      </c>
      <c r="N22" s="51">
        <v>0.125</v>
      </c>
      <c r="O22" s="39">
        <f t="shared" si="2"/>
        <v>12.5</v>
      </c>
      <c r="P22" s="50" t="str">
        <f>'Исполнение судебных актов'!B20</f>
        <v>―</v>
      </c>
      <c r="Q22" s="50" t="str">
        <f>'Исполнение судебных актов'!C20</f>
        <v>―</v>
      </c>
      <c r="R22" s="39" t="str">
        <f>'Исполнение судебных актов'!D20</f>
        <v>―</v>
      </c>
    </row>
    <row r="23" spans="1:18" s="20" customFormat="1" ht="15.75">
      <c r="A23" s="38" t="s">
        <v>33</v>
      </c>
      <c r="B23" s="24" t="s">
        <v>50</v>
      </c>
      <c r="C23" s="48">
        <f t="shared" si="4"/>
        <v>100</v>
      </c>
      <c r="D23" s="49">
        <f>'Качество планирования расходов'!B21</f>
        <v>100</v>
      </c>
      <c r="E23" s="51">
        <v>0.125</v>
      </c>
      <c r="F23" s="39">
        <f t="shared" si="3"/>
        <v>12.5</v>
      </c>
      <c r="G23" s="50">
        <f>'Исполнение бюджета по расходам'!B21</f>
        <v>100</v>
      </c>
      <c r="H23" s="51">
        <v>0.47499999999999998</v>
      </c>
      <c r="I23" s="39">
        <f t="shared" si="0"/>
        <v>47.5</v>
      </c>
      <c r="J23" s="50">
        <f>'Учет и отчетность'!B21</f>
        <v>100</v>
      </c>
      <c r="K23" s="51">
        <v>0.27500000000000002</v>
      </c>
      <c r="L23" s="39">
        <f t="shared" si="1"/>
        <v>27.500000000000004</v>
      </c>
      <c r="M23" s="50">
        <f>'Контроль и аудит'!B24</f>
        <v>100</v>
      </c>
      <c r="N23" s="51">
        <v>0.125</v>
      </c>
      <c r="O23" s="39">
        <f t="shared" si="2"/>
        <v>12.5</v>
      </c>
      <c r="P23" s="50" t="str">
        <f>'Исполнение судебных актов'!B21</f>
        <v>―</v>
      </c>
      <c r="Q23" s="50" t="str">
        <f>'Исполнение судебных актов'!C21</f>
        <v>―</v>
      </c>
      <c r="R23" s="39" t="str">
        <f>'Исполнение судебных актов'!D21</f>
        <v>―</v>
      </c>
    </row>
    <row r="24" spans="1:18" s="20" customFormat="1" ht="35.1" customHeight="1">
      <c r="A24" s="28"/>
      <c r="B24" s="27"/>
      <c r="C24" s="40"/>
      <c r="D24" s="40"/>
      <c r="E24" s="41"/>
      <c r="F24" s="42"/>
      <c r="G24" s="42"/>
      <c r="H24" s="41"/>
      <c r="I24" s="42"/>
      <c r="J24" s="42"/>
      <c r="K24" s="41"/>
      <c r="L24" s="42"/>
      <c r="M24" s="42"/>
      <c r="N24" s="41"/>
      <c r="O24" s="42"/>
      <c r="P24" s="42"/>
      <c r="Q24" s="42"/>
      <c r="R24" s="23"/>
    </row>
    <row r="25" spans="1:18" ht="24" customHeight="1">
      <c r="A25" s="102" t="s">
        <v>52</v>
      </c>
      <c r="B25" s="102"/>
      <c r="C25" s="53"/>
      <c r="D25" s="53"/>
      <c r="E25" s="53"/>
      <c r="F25" s="53"/>
      <c r="G25" s="53"/>
      <c r="H25" s="53"/>
      <c r="I25" s="10"/>
      <c r="J25" s="97"/>
      <c r="K25" s="97"/>
      <c r="L25" s="97"/>
      <c r="M25" s="14"/>
      <c r="N25" s="13" t="s">
        <v>11</v>
      </c>
      <c r="O25" s="13"/>
      <c r="P25" s="13"/>
      <c r="Q25" s="13"/>
      <c r="R25" s="13"/>
    </row>
    <row r="26" spans="1:18" ht="19.5" customHeight="1">
      <c r="A26" s="53"/>
      <c r="B26" s="53"/>
      <c r="C26" s="53"/>
      <c r="D26" s="53"/>
      <c r="E26" s="53"/>
      <c r="F26" s="53"/>
      <c r="G26" s="53"/>
      <c r="H26" s="53"/>
      <c r="I26" s="10"/>
      <c r="J26" s="11"/>
      <c r="K26" s="11"/>
      <c r="L26" s="11"/>
      <c r="M26" s="12"/>
      <c r="N26" s="13"/>
      <c r="O26" s="13"/>
      <c r="P26" s="13"/>
      <c r="Q26" s="13"/>
      <c r="R26" s="13"/>
    </row>
    <row r="27" spans="1:18" ht="14.25" customHeight="1">
      <c r="A27" s="53"/>
      <c r="B27" s="53"/>
      <c r="C27" s="53"/>
      <c r="D27" s="53"/>
      <c r="E27" s="53"/>
      <c r="F27" s="53"/>
      <c r="G27" s="53"/>
      <c r="H27" s="53"/>
      <c r="I27" s="10"/>
      <c r="J27" s="11"/>
      <c r="K27" s="11"/>
      <c r="L27" s="1"/>
      <c r="M27" s="2"/>
      <c r="N27" s="13"/>
      <c r="O27" s="22"/>
      <c r="P27" s="13"/>
      <c r="Q27" s="13"/>
      <c r="R27" s="13"/>
    </row>
    <row r="28" spans="1:18" ht="18" customHeight="1">
      <c r="A28" s="53"/>
      <c r="B28" s="53"/>
      <c r="C28" s="53"/>
      <c r="D28" s="53"/>
      <c r="E28" s="53"/>
      <c r="F28" s="53"/>
      <c r="G28" s="53"/>
      <c r="H28" s="53"/>
      <c r="I28" s="12"/>
      <c r="J28" s="12"/>
      <c r="K28" s="12"/>
      <c r="L28" s="12"/>
      <c r="M28" s="12"/>
      <c r="N28" s="101"/>
      <c r="O28" s="101"/>
      <c r="P28" s="101"/>
      <c r="Q28" s="101"/>
      <c r="R28" s="101"/>
    </row>
    <row r="29" spans="1:18" ht="18" customHeight="1">
      <c r="A29" s="53"/>
      <c r="B29" s="53"/>
      <c r="C29" s="53"/>
      <c r="D29" s="53"/>
      <c r="E29" s="53"/>
      <c r="F29" s="53"/>
      <c r="G29" s="53"/>
      <c r="H29" s="53"/>
      <c r="I29" s="12"/>
      <c r="J29" s="12"/>
      <c r="K29" s="12"/>
      <c r="L29" s="12"/>
      <c r="M29" s="12"/>
      <c r="N29" s="101"/>
      <c r="O29" s="101"/>
      <c r="P29" s="101"/>
      <c r="Q29" s="101"/>
      <c r="R29" s="101"/>
    </row>
    <row r="30" spans="1:18" ht="18.75" customHeight="1">
      <c r="A30" s="53"/>
      <c r="B30" s="53"/>
      <c r="C30" s="53"/>
      <c r="D30" s="53"/>
      <c r="E30" s="53"/>
      <c r="F30" s="53"/>
      <c r="G30" s="53"/>
      <c r="H30" s="53"/>
      <c r="I30" s="12"/>
      <c r="J30" s="12"/>
      <c r="K30" s="12"/>
      <c r="L30" s="12"/>
      <c r="M30" s="12"/>
      <c r="N30" s="13"/>
      <c r="O30" s="13"/>
      <c r="P30" s="13"/>
      <c r="Q30" s="13"/>
      <c r="R30" s="13"/>
    </row>
    <row r="33" spans="1:18" ht="37.5" customHeight="1">
      <c r="A33" s="86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</row>
    <row r="34" spans="1:18" ht="12.75" customHeight="1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</row>
    <row r="35" spans="1:18" ht="12.75" customHeight="1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</row>
    <row r="36" spans="1:18" ht="12.75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</row>
    <row r="37" spans="1:18" ht="12.75" customHeight="1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</row>
    <row r="38" spans="1:18" ht="12.75" customHeight="1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</row>
    <row r="39" spans="1:18" ht="12.75" customHeight="1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</row>
    <row r="40" spans="1:18" ht="12.75" customHeight="1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</row>
  </sheetData>
  <sheetProtection selectLockedCells="1" selectUnlockedCells="1"/>
  <mergeCells count="14">
    <mergeCell ref="A33:R40"/>
    <mergeCell ref="A1:R1"/>
    <mergeCell ref="A3:A6"/>
    <mergeCell ref="C3:C6"/>
    <mergeCell ref="D4:F5"/>
    <mergeCell ref="G4:I5"/>
    <mergeCell ref="J4:L5"/>
    <mergeCell ref="M4:O5"/>
    <mergeCell ref="P4:R5"/>
    <mergeCell ref="J25:L25"/>
    <mergeCell ref="D3:R3"/>
    <mergeCell ref="N28:R29"/>
    <mergeCell ref="B3:B6"/>
    <mergeCell ref="A25:B25"/>
  </mergeCells>
  <printOptions horizontalCentered="1" verticalCentered="1"/>
  <pageMargins left="0" right="0.27559055118110237" top="0" bottom="0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Качество планирования расходов</vt:lpstr>
      <vt:lpstr>Исполнение бюджета по расходам</vt:lpstr>
      <vt:lpstr>Учет и отчетность</vt:lpstr>
      <vt:lpstr>Контроль и аудит</vt:lpstr>
      <vt:lpstr>Исполнение судебных актов</vt:lpstr>
      <vt:lpstr>Результаты</vt:lpstr>
      <vt:lpstr>Лист1</vt:lpstr>
      <vt:lpstr>Лист2</vt:lpstr>
      <vt:lpstr>Лист3</vt:lpstr>
      <vt:lpstr>'Качество планирования расходов'!Заголовки_для_печати</vt:lpstr>
      <vt:lpstr>Результаты!Область_печати</vt:lpstr>
      <vt:lpstr>'Учет и отчетность'!Область_печати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Николаевна Бригель</dc:creator>
  <cp:lastModifiedBy>Plan1</cp:lastModifiedBy>
  <cp:lastPrinted>2021-02-24T13:23:49Z</cp:lastPrinted>
  <dcterms:created xsi:type="dcterms:W3CDTF">2017-03-02T06:54:58Z</dcterms:created>
  <dcterms:modified xsi:type="dcterms:W3CDTF">2021-02-24T13:27:53Z</dcterms:modified>
</cp:coreProperties>
</file>