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480" windowHeight="11640" tabRatio="943" firstSheet="1" activeTab="7"/>
  </bookViews>
  <sheets>
    <sheet name="Среднеср. фин.планирование" sheetId="1" r:id="rId1"/>
    <sheet name="Исполн. бюджета (расходы)" sheetId="2" r:id="rId2"/>
    <sheet name="Исполн. бюджета по доходам" sheetId="9" r:id="rId3"/>
    <sheet name="Учет и отчетность" sheetId="7" r:id="rId4"/>
    <sheet name="Контроль и аудит" sheetId="10" r:id="rId5"/>
    <sheet name="исполнение судебных актов" sheetId="11" r:id="rId6"/>
    <sheet name="Кадровый потенциал" sheetId="12" r:id="rId7"/>
    <sheet name="Результаты мониторинга" sheetId="8" r:id="rId8"/>
  </sheets>
  <definedNames>
    <definedName name="_xlnm.Print_Titles" localSheetId="0">'Среднеср. фин.планирование'!$1:$4</definedName>
    <definedName name="_xlnm.Print_Area" localSheetId="1">'Исполн. бюджета (расходы)'!$A$1:$F$10</definedName>
    <definedName name="_xlnm.Print_Area" localSheetId="7">'Результаты мониторинга'!$A$1:$AA$22</definedName>
    <definedName name="_xlnm.Print_Area" localSheetId="0">'Среднеср. фин.планирование'!$A$1:$I$5</definedName>
  </definedNames>
  <calcPr calcId="125725" fullCalcOnLoad="1"/>
</workbook>
</file>

<file path=xl/calcChain.xml><?xml version="1.0" encoding="utf-8"?>
<calcChain xmlns="http://schemas.openxmlformats.org/spreadsheetml/2006/main">
  <c r="L6" i="2"/>
  <c r="L5"/>
  <c r="I5"/>
  <c r="F5" i="11"/>
  <c r="C5" i="10"/>
  <c r="S7" i="8"/>
  <c r="U7" s="1"/>
  <c r="M8"/>
  <c r="O8"/>
  <c r="I6" i="9"/>
  <c r="F6"/>
  <c r="C6"/>
  <c r="L6" i="12"/>
  <c r="L5"/>
  <c r="I5" i="11"/>
  <c r="C6" i="7"/>
  <c r="C5"/>
  <c r="F6" i="11"/>
  <c r="I6"/>
  <c r="L6"/>
  <c r="C6"/>
  <c r="V8" i="8"/>
  <c r="X8"/>
  <c r="I6" i="12"/>
  <c r="F6"/>
  <c r="O6" i="10"/>
  <c r="L6"/>
  <c r="I6"/>
  <c r="F6"/>
  <c r="C6"/>
  <c r="S8" i="8"/>
  <c r="U8" s="1"/>
  <c r="F6" i="7"/>
  <c r="R6" i="2"/>
  <c r="O6"/>
  <c r="I6"/>
  <c r="C6" i="1"/>
  <c r="G8" i="8"/>
  <c r="I8"/>
  <c r="L5" i="11"/>
  <c r="O5" i="10"/>
  <c r="R5" i="2"/>
  <c r="I5" i="12"/>
  <c r="C5"/>
  <c r="Y7" i="8"/>
  <c r="AA7" s="1"/>
  <c r="F5" i="12"/>
  <c r="L5" i="10"/>
  <c r="F5"/>
  <c r="O5" i="7"/>
  <c r="I5" i="9"/>
  <c r="F5"/>
  <c r="C5"/>
  <c r="M7" i="8"/>
  <c r="O7"/>
  <c r="O5" i="2"/>
  <c r="F5"/>
  <c r="F5" i="7"/>
  <c r="P7" i="8"/>
  <c r="R7" s="1"/>
  <c r="C5" i="1"/>
  <c r="C6" i="12"/>
  <c r="Y8" i="8"/>
  <c r="AA8" s="1"/>
  <c r="P8"/>
  <c r="R8" s="1"/>
  <c r="C5" i="2"/>
  <c r="J7" i="8"/>
  <c r="L7" s="1"/>
  <c r="G7"/>
  <c r="I7" s="1"/>
  <c r="F7" s="1"/>
  <c r="C6" i="2"/>
  <c r="J8" i="8"/>
  <c r="L8"/>
  <c r="C5" i="11"/>
  <c r="V7" i="8"/>
  <c r="X7"/>
  <c r="F8" l="1"/>
</calcChain>
</file>

<file path=xl/sharedStrings.xml><?xml version="1.0" encoding="utf-8"?>
<sst xmlns="http://schemas.openxmlformats.org/spreadsheetml/2006/main" count="194" uniqueCount="51">
  <si>
    <t>код главы</t>
  </si>
  <si>
    <t>Наименование показателей оценки</t>
  </si>
  <si>
    <t>оценка</t>
  </si>
  <si>
    <t>вес</t>
  </si>
  <si>
    <t>в баллах</t>
  </si>
  <si>
    <t>наименование главного распорядителя бюджетных средств города</t>
  </si>
  <si>
    <t>Общая оценка в баллах</t>
  </si>
  <si>
    <t>2. Исполнение бюджета в части расходов</t>
  </si>
  <si>
    <t>Наименование главного распорядителя бюджетных средств города</t>
  </si>
  <si>
    <t>Направления мониторинга качества финансового менеджмента                                                                                            главных распорядителей бюджетных средств</t>
  </si>
  <si>
    <t>итог</t>
  </si>
  <si>
    <t>наименование получателя бюджетных средств города</t>
  </si>
  <si>
    <t>1.1. Доля бюджетных ассигнований, представленных в программном виде</t>
  </si>
  <si>
    <t>1.Среднесрочное финансовое планирование</t>
  </si>
  <si>
    <t xml:space="preserve">Степень качества финансового менеджмента </t>
  </si>
  <si>
    <t xml:space="preserve">2.4. Управление кредиторской задолженностью по расчетам с поставщиками и подрядчиками. </t>
  </si>
  <si>
    <t xml:space="preserve">2.3. Исполнение утвержденных показателей кассового плана </t>
  </si>
  <si>
    <t>3.1. Отклонение от плана формирования налоговых 
и неналоговых доходов</t>
  </si>
  <si>
    <t>3.2. Эффективность управления дебиторской задолженностью по расчетам с дебиторами по доходам</t>
  </si>
  <si>
    <t>3. Исполнение бюджета 
по доходам</t>
  </si>
  <si>
    <t>4.Учет и отчетность</t>
  </si>
  <si>
    <t>5.2.Проведение инвентаризаций</t>
  </si>
  <si>
    <t xml:space="preserve">5.3.Удельный вес суммы недостач и хищений денежных средств и материальных ценностей </t>
  </si>
  <si>
    <t>5. Контроль и аудит</t>
  </si>
  <si>
    <t>6. Исполнение судебных актов</t>
  </si>
  <si>
    <t xml:space="preserve">7.Кадровый потенциал финансового (финансово-экономического) подразделения </t>
  </si>
  <si>
    <t>7.1.Квалификация сотрудников финансового (финансово-экономического) подразделения центрального аппарата ПБС</t>
  </si>
  <si>
    <t>7.2.. Повышение квалификации сотрудников финансового (финансово-экономического) подразделения аппарата ПБС</t>
  </si>
  <si>
    <t>7.3.Укомплектованность  финансового (финансово-экономического) подразделения центрального аппарата ПБС</t>
  </si>
  <si>
    <t>1. Среднесрочное финансовое планирвание</t>
  </si>
  <si>
    <t>4. Учет и отчетность</t>
  </si>
  <si>
    <t xml:space="preserve">7. Кадровый потенциал финансового (финансово-экономического) подразделения </t>
  </si>
  <si>
    <t>1.2. Качество планирования расходов: количество изменений,  внесенных в Решение о бюджете  по инициативе ПБС</t>
  </si>
  <si>
    <t xml:space="preserve">2.5. Объем просроченной кредиторской задолженности </t>
  </si>
  <si>
    <t xml:space="preserve">4.1.Соблюдение сроков предоставления ПБС бюджетной и бухгалтерской отчетности </t>
  </si>
  <si>
    <t>4.2.Размещение информации на официальном  Интернет-портале  Администрации города Ростова-на-Дону (далее – на сайте)</t>
  </si>
  <si>
    <t>4.3.Своевременность возврата 
в областной бюджет остатков целевых межбюджетных трансфертов, сложившихся 
на 1 января, 
из бюджета города</t>
  </si>
  <si>
    <t xml:space="preserve">4.4. Обеспечение своевременного размещения на официальном сайте в сети Интернет www.bus.gov.ru актуальной информации о муниципальном учреждении </t>
  </si>
  <si>
    <t>5.1. Динамика выявленных органами внешнего  государственного (муниципального) финансового контроля нарушений</t>
  </si>
  <si>
    <t xml:space="preserve"> Муниципальное казённое учреждение "Управление казной города Ростова-на-Дону"</t>
  </si>
  <si>
    <t>-</t>
  </si>
  <si>
    <t>Управление торговли и бытового обслуживания города Ростова-на-Дону</t>
  </si>
  <si>
    <t xml:space="preserve">5.4.Проведение мониторинга </t>
  </si>
  <si>
    <t>2.2. Равномерность расходов в отчетном  финансовом году</t>
  </si>
  <si>
    <t>2.1. Удельный вес неисполненных ассигнований в общем объеме расходов ПБС, исполненых в отчетном  финансовом году</t>
  </si>
  <si>
    <t xml:space="preserve">6.3.  Судебные иски о взыскании бюджетных средств с муниципальных казенных учреждений, подведомственных главному распорядителю бюджетных средств города </t>
  </si>
  <si>
    <t>II</t>
  </si>
  <si>
    <t xml:space="preserve">6.1.  Судебные иски о взыскании бюджетных средств с главного распорядителя бюджетных средств города или его должностных лиц </t>
  </si>
  <si>
    <t xml:space="preserve">6.2.  Иски о взыскании задолженности 
(в денежном выражении)
</t>
  </si>
  <si>
    <t>Результаты мониторинга качества финансового менеджмента                                                                                                                                                                                         по получателям бюджетных средств муниципального казённого учреждения "Управление казной города Ростова-на-Дону", Управление торговли и бытового обслуживания города Ростова-на-Дону за 2023 год</t>
  </si>
  <si>
    <t>Муниципальное казённое учреждение "Управление казной города Ростова-на-Дону"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</si>
</sst>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9" fontId="7" fillId="4" borderId="1" xfId="0" applyNumberFormat="1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0" fillId="2" borderId="0" xfId="0" applyFill="1" applyBorder="1"/>
    <xf numFmtId="2" fontId="7" fillId="2" borderId="0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2" fontId="7" fillId="7" borderId="1" xfId="0" applyNumberFormat="1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 wrapText="1"/>
    </xf>
    <xf numFmtId="2" fontId="3" fillId="9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zoomScale="90" zoomScaleNormal="90" zoomScaleSheetLayoutView="70" workbookViewId="0">
      <pane ySplit="4" topLeftCell="A5" activePane="bottomLeft" state="frozen"/>
      <selection pane="bottomLeft" activeCell="N9" sqref="N9"/>
    </sheetView>
  </sheetViews>
  <sheetFormatPr defaultRowHeight="13.2"/>
  <cols>
    <col min="1" max="1" width="42.5546875" customWidth="1"/>
    <col min="2" max="2" width="8.6640625" customWidth="1"/>
    <col min="3" max="3" width="11.88671875" customWidth="1"/>
    <col min="4" max="4" width="7.109375" bestFit="1" customWidth="1"/>
    <col min="5" max="5" width="6" bestFit="1" customWidth="1"/>
    <col min="6" max="6" width="8.44140625" bestFit="1" customWidth="1"/>
    <col min="7" max="7" width="7.109375" bestFit="1" customWidth="1"/>
    <col min="8" max="8" width="6.88671875" bestFit="1" customWidth="1"/>
    <col min="9" max="9" width="8.44140625" bestFit="1" customWidth="1"/>
    <col min="10" max="10" width="8" customWidth="1"/>
    <col min="11" max="11" width="7.33203125" customWidth="1"/>
    <col min="12" max="12" width="16.5546875" customWidth="1"/>
  </cols>
  <sheetData>
    <row r="1" spans="1:12" ht="30" customHeight="1">
      <c r="A1" s="24" t="s">
        <v>11</v>
      </c>
      <c r="B1" s="24" t="s">
        <v>0</v>
      </c>
      <c r="C1" s="24" t="s">
        <v>6</v>
      </c>
      <c r="D1" s="26" t="s">
        <v>1</v>
      </c>
      <c r="E1" s="27"/>
      <c r="F1" s="27"/>
      <c r="G1" s="27"/>
      <c r="H1" s="27"/>
      <c r="I1" s="27"/>
      <c r="J1" s="5"/>
      <c r="K1" s="5"/>
      <c r="L1" s="5"/>
    </row>
    <row r="2" spans="1:12" ht="23.25" customHeight="1">
      <c r="A2" s="24"/>
      <c r="B2" s="24"/>
      <c r="C2" s="24"/>
      <c r="D2" s="24" t="s">
        <v>13</v>
      </c>
      <c r="E2" s="24"/>
      <c r="F2" s="24"/>
      <c r="G2" s="24"/>
      <c r="H2" s="24"/>
      <c r="I2" s="24"/>
      <c r="J2" s="5"/>
      <c r="K2" s="5"/>
      <c r="L2" s="5"/>
    </row>
    <row r="3" spans="1:12" ht="130.5" customHeight="1">
      <c r="A3" s="24"/>
      <c r="B3" s="24"/>
      <c r="C3" s="24"/>
      <c r="D3" s="25" t="s">
        <v>12</v>
      </c>
      <c r="E3" s="25"/>
      <c r="F3" s="25"/>
      <c r="G3" s="25" t="s">
        <v>32</v>
      </c>
      <c r="H3" s="25"/>
      <c r="I3" s="25"/>
    </row>
    <row r="4" spans="1:12" ht="18.75" customHeight="1">
      <c r="A4" s="24"/>
      <c r="B4" s="24"/>
      <c r="C4" s="24"/>
      <c r="D4" s="10" t="s">
        <v>2</v>
      </c>
      <c r="E4" s="10" t="s">
        <v>3</v>
      </c>
      <c r="F4" s="10" t="s">
        <v>4</v>
      </c>
      <c r="G4" s="10" t="s">
        <v>2</v>
      </c>
      <c r="H4" s="10" t="s">
        <v>3</v>
      </c>
      <c r="I4" s="10" t="s">
        <v>4</v>
      </c>
    </row>
    <row r="5" spans="1:12" ht="53.25" customHeight="1">
      <c r="A5" s="9" t="s">
        <v>39</v>
      </c>
      <c r="B5" s="1">
        <v>914</v>
      </c>
      <c r="C5" s="2">
        <f>F5+I5</f>
        <v>99.6</v>
      </c>
      <c r="D5" s="23">
        <v>0.99</v>
      </c>
      <c r="E5" s="2">
        <v>55</v>
      </c>
      <c r="F5" s="2">
        <v>54.6</v>
      </c>
      <c r="G5" s="23">
        <v>1</v>
      </c>
      <c r="H5" s="2">
        <v>45</v>
      </c>
      <c r="I5" s="2">
        <v>45</v>
      </c>
    </row>
    <row r="6" spans="1:12" ht="53.25" customHeight="1">
      <c r="A6" s="9" t="s">
        <v>41</v>
      </c>
      <c r="B6" s="1">
        <v>914</v>
      </c>
      <c r="C6" s="2">
        <f>F6+I6</f>
        <v>99.9</v>
      </c>
      <c r="D6" s="23">
        <v>1</v>
      </c>
      <c r="E6" s="2">
        <v>55</v>
      </c>
      <c r="F6" s="2">
        <v>54.9</v>
      </c>
      <c r="G6" s="23">
        <v>1</v>
      </c>
      <c r="H6" s="2">
        <v>45</v>
      </c>
      <c r="I6" s="2">
        <v>45</v>
      </c>
    </row>
    <row r="7" spans="1:12" ht="30" customHeight="1"/>
    <row r="8" spans="1:12" ht="30" customHeight="1"/>
    <row r="9" spans="1:12" ht="30" customHeight="1"/>
    <row r="10" spans="1:12" ht="30" customHeight="1"/>
    <row r="11" spans="1:12" ht="30" customHeight="1"/>
    <row r="12" spans="1:12" ht="30" customHeight="1"/>
    <row r="13" spans="1:12" ht="30" customHeight="1"/>
  </sheetData>
  <mergeCells count="7">
    <mergeCell ref="A1:A4"/>
    <mergeCell ref="B1:B4"/>
    <mergeCell ref="G3:I3"/>
    <mergeCell ref="D2:I2"/>
    <mergeCell ref="C1:C4"/>
    <mergeCell ref="D3:F3"/>
    <mergeCell ref="D1:I1"/>
  </mergeCells>
  <phoneticPr fontId="4" type="noConversion"/>
  <pageMargins left="0.47244094488188981" right="0.15748031496062992" top="1.0236220472440944" bottom="0.35433070866141736" header="0.23622047244094491" footer="0.27559055118110237"/>
  <pageSetup paperSize="8" scale="92" orientation="landscape" r:id="rId1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zoomScale="87" zoomScaleNormal="87" zoomScaleSheetLayoutView="90" workbookViewId="0">
      <pane ySplit="4" topLeftCell="A5" activePane="bottomLeft" state="frozen"/>
      <selection pane="bottomLeft" activeCell="H10" sqref="H10"/>
    </sheetView>
  </sheetViews>
  <sheetFormatPr defaultRowHeight="13.2"/>
  <cols>
    <col min="1" max="1" width="40" customWidth="1"/>
    <col min="2" max="2" width="7.88671875" customWidth="1"/>
    <col min="3" max="3" width="7.6640625" customWidth="1"/>
    <col min="4" max="6" width="8" customWidth="1"/>
  </cols>
  <sheetData>
    <row r="1" spans="1:18" ht="30" customHeight="1">
      <c r="A1" s="24" t="s">
        <v>11</v>
      </c>
      <c r="B1" s="24" t="s">
        <v>0</v>
      </c>
      <c r="C1" s="24" t="s">
        <v>6</v>
      </c>
      <c r="D1" s="31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36.75" customHeight="1">
      <c r="A2" s="24"/>
      <c r="B2" s="24"/>
      <c r="C2" s="24"/>
      <c r="D2" s="29" t="s">
        <v>7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96.75" customHeight="1">
      <c r="A3" s="24"/>
      <c r="B3" s="24"/>
      <c r="C3" s="24"/>
      <c r="D3" s="28" t="s">
        <v>44</v>
      </c>
      <c r="E3" s="28"/>
      <c r="F3" s="28"/>
      <c r="G3" s="28" t="s">
        <v>43</v>
      </c>
      <c r="H3" s="28"/>
      <c r="I3" s="28"/>
      <c r="J3" s="28" t="s">
        <v>16</v>
      </c>
      <c r="K3" s="28"/>
      <c r="L3" s="28"/>
      <c r="M3" s="28" t="s">
        <v>15</v>
      </c>
      <c r="N3" s="28"/>
      <c r="O3" s="28"/>
      <c r="P3" s="28" t="s">
        <v>33</v>
      </c>
      <c r="Q3" s="28"/>
      <c r="R3" s="28"/>
    </row>
    <row r="4" spans="1:18" ht="17.25" customHeight="1">
      <c r="A4" s="24"/>
      <c r="B4" s="24"/>
      <c r="C4" s="24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  <c r="P4" s="3" t="s">
        <v>2</v>
      </c>
      <c r="Q4" s="3" t="s">
        <v>3</v>
      </c>
      <c r="R4" s="3" t="s">
        <v>4</v>
      </c>
    </row>
    <row r="5" spans="1:18" ht="41.25" customHeight="1">
      <c r="A5" s="9" t="s">
        <v>39</v>
      </c>
      <c r="B5" s="1">
        <v>914</v>
      </c>
      <c r="C5" s="2">
        <f>F5+I5+L5+O5+R5</f>
        <v>92</v>
      </c>
      <c r="D5" s="23">
        <v>1</v>
      </c>
      <c r="E5" s="4">
        <v>20</v>
      </c>
      <c r="F5" s="4">
        <f>D5*E5</f>
        <v>20</v>
      </c>
      <c r="G5" s="23">
        <v>0.6</v>
      </c>
      <c r="H5" s="4">
        <v>20</v>
      </c>
      <c r="I5" s="4">
        <f>G5*H5</f>
        <v>12</v>
      </c>
      <c r="J5" s="4">
        <v>1</v>
      </c>
      <c r="K5" s="4">
        <v>20</v>
      </c>
      <c r="L5" s="4">
        <f>J5*K5</f>
        <v>20</v>
      </c>
      <c r="M5" s="23">
        <v>1</v>
      </c>
      <c r="N5" s="4">
        <v>20</v>
      </c>
      <c r="O5" s="4">
        <f>M5*N5</f>
        <v>20</v>
      </c>
      <c r="P5" s="23">
        <v>1</v>
      </c>
      <c r="Q5" s="4">
        <v>20</v>
      </c>
      <c r="R5" s="4">
        <f>P5*Q5</f>
        <v>20</v>
      </c>
    </row>
    <row r="6" spans="1:18" ht="41.25" customHeight="1">
      <c r="A6" s="9" t="s">
        <v>41</v>
      </c>
      <c r="B6" s="1">
        <v>914</v>
      </c>
      <c r="C6" s="2">
        <f>F6+I6+L6+O6+R6</f>
        <v>80</v>
      </c>
      <c r="D6" s="23">
        <v>0.5</v>
      </c>
      <c r="E6" s="4">
        <v>20</v>
      </c>
      <c r="F6" s="4">
        <v>10</v>
      </c>
      <c r="G6" s="23">
        <v>0.5</v>
      </c>
      <c r="H6" s="4">
        <v>20</v>
      </c>
      <c r="I6" s="4">
        <f>G6*H6</f>
        <v>10</v>
      </c>
      <c r="J6" s="4">
        <v>1</v>
      </c>
      <c r="K6" s="4">
        <v>20</v>
      </c>
      <c r="L6" s="4">
        <f>J6*K6</f>
        <v>20</v>
      </c>
      <c r="M6" s="23">
        <v>1</v>
      </c>
      <c r="N6" s="4">
        <v>20</v>
      </c>
      <c r="O6" s="4">
        <f>M6*N6</f>
        <v>20</v>
      </c>
      <c r="P6" s="23">
        <v>1</v>
      </c>
      <c r="Q6" s="4">
        <v>20</v>
      </c>
      <c r="R6" s="4">
        <f>P6*Q6</f>
        <v>20</v>
      </c>
    </row>
    <row r="7" spans="1:18" ht="30" customHeight="1"/>
    <row r="8" spans="1:18" ht="30" customHeight="1"/>
    <row r="9" spans="1:18" ht="30" customHeight="1"/>
    <row r="10" spans="1:18" ht="30" customHeight="1"/>
    <row r="11" spans="1:18" ht="30" customHeight="1"/>
    <row r="12" spans="1:18" ht="30" customHeight="1"/>
    <row r="13" spans="1:18" ht="30" customHeight="1"/>
    <row r="14" spans="1:18" ht="30" customHeight="1"/>
  </sheetData>
  <mergeCells count="10">
    <mergeCell ref="C1:C4"/>
    <mergeCell ref="A1:A4"/>
    <mergeCell ref="B1:B4"/>
    <mergeCell ref="P3:R3"/>
    <mergeCell ref="D2:R2"/>
    <mergeCell ref="D1:R1"/>
    <mergeCell ref="G3:I3"/>
    <mergeCell ref="J3:L3"/>
    <mergeCell ref="M3:O3"/>
    <mergeCell ref="D3:F3"/>
  </mergeCells>
  <phoneticPr fontId="4" type="noConversion"/>
  <pageMargins left="0.51181102362204722" right="0.15748031496062992" top="0.78740157480314965" bottom="0.19685039370078741" header="0.15748031496062992" footer="0.2362204724409449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workbookViewId="0">
      <selection activeCell="E15" sqref="E15"/>
    </sheetView>
  </sheetViews>
  <sheetFormatPr defaultRowHeight="13.2"/>
  <cols>
    <col min="1" max="1" width="36.88671875" customWidth="1"/>
  </cols>
  <sheetData>
    <row r="1" spans="1:9" ht="21" customHeight="1">
      <c r="A1" s="24" t="s">
        <v>11</v>
      </c>
      <c r="B1" s="24" t="s">
        <v>0</v>
      </c>
      <c r="C1" s="24" t="s">
        <v>6</v>
      </c>
      <c r="D1" s="24" t="s">
        <v>1</v>
      </c>
      <c r="E1" s="24"/>
      <c r="F1" s="24"/>
      <c r="G1" s="24"/>
      <c r="H1" s="24"/>
      <c r="I1" s="24"/>
    </row>
    <row r="2" spans="1:9" ht="23.25" customHeight="1">
      <c r="A2" s="24"/>
      <c r="B2" s="24"/>
      <c r="C2" s="24"/>
      <c r="D2" s="24" t="s">
        <v>19</v>
      </c>
      <c r="E2" s="24"/>
      <c r="F2" s="24"/>
      <c r="G2" s="24"/>
      <c r="H2" s="24"/>
      <c r="I2" s="24"/>
    </row>
    <row r="3" spans="1:9" ht="54.75" customHeight="1">
      <c r="A3" s="24"/>
      <c r="B3" s="24"/>
      <c r="C3" s="24"/>
      <c r="D3" s="28" t="s">
        <v>17</v>
      </c>
      <c r="E3" s="28"/>
      <c r="F3" s="28"/>
      <c r="G3" s="28" t="s">
        <v>18</v>
      </c>
      <c r="H3" s="28"/>
      <c r="I3" s="28"/>
    </row>
    <row r="4" spans="1:9">
      <c r="A4" s="24"/>
      <c r="B4" s="24"/>
      <c r="C4" s="24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</row>
    <row r="5" spans="1:9" ht="53.25" customHeight="1">
      <c r="A5" s="9" t="s">
        <v>39</v>
      </c>
      <c r="B5" s="1">
        <v>914</v>
      </c>
      <c r="C5" s="2">
        <f>F5+I5</f>
        <v>100</v>
      </c>
      <c r="D5" s="4">
        <v>1</v>
      </c>
      <c r="E5" s="4">
        <v>50</v>
      </c>
      <c r="F5" s="4">
        <f>D5*E5</f>
        <v>50</v>
      </c>
      <c r="G5" s="4">
        <v>1</v>
      </c>
      <c r="H5" s="4">
        <v>50</v>
      </c>
      <c r="I5" s="4">
        <f>G5*H5</f>
        <v>50</v>
      </c>
    </row>
    <row r="6" spans="1:9" ht="53.25" customHeight="1">
      <c r="A6" s="9" t="s">
        <v>41</v>
      </c>
      <c r="B6" s="1">
        <v>914</v>
      </c>
      <c r="C6" s="2">
        <f>F6+I6</f>
        <v>100</v>
      </c>
      <c r="D6" s="4">
        <v>1</v>
      </c>
      <c r="E6" s="4">
        <v>50</v>
      </c>
      <c r="F6" s="4">
        <f>D6*E6</f>
        <v>50</v>
      </c>
      <c r="G6" s="4">
        <v>1</v>
      </c>
      <c r="H6" s="4">
        <v>50</v>
      </c>
      <c r="I6" s="4">
        <f>G6*H6</f>
        <v>50</v>
      </c>
    </row>
  </sheetData>
  <mergeCells count="7">
    <mergeCell ref="A1:A4"/>
    <mergeCell ref="B1:B4"/>
    <mergeCell ref="C1:C4"/>
    <mergeCell ref="D1:I1"/>
    <mergeCell ref="D2:I2"/>
    <mergeCell ref="D3:F3"/>
    <mergeCell ref="G3:I3"/>
  </mergeCells>
  <phoneticPr fontId="4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"/>
  <sheetViews>
    <sheetView zoomScale="86" zoomScaleNormal="86" zoomScaleSheetLayoutView="80" workbookViewId="0">
      <selection activeCell="L12" sqref="L12"/>
    </sheetView>
  </sheetViews>
  <sheetFormatPr defaultRowHeight="13.2"/>
  <cols>
    <col min="1" max="1" width="48.88671875" customWidth="1"/>
    <col min="2" max="2" width="8.44140625" customWidth="1"/>
    <col min="3" max="3" width="10.109375" customWidth="1"/>
    <col min="4" max="4" width="7.33203125" customWidth="1"/>
    <col min="5" max="5" width="7.44140625" customWidth="1"/>
    <col min="6" max="6" width="8" customWidth="1"/>
    <col min="7" max="7" width="7.33203125" customWidth="1"/>
    <col min="8" max="8" width="6" customWidth="1"/>
    <col min="9" max="9" width="8" customWidth="1"/>
    <col min="10" max="10" width="7.33203125" customWidth="1"/>
    <col min="11" max="11" width="7.5546875" customWidth="1"/>
    <col min="12" max="12" width="7.6640625" customWidth="1"/>
    <col min="13" max="13" width="7.33203125" customWidth="1"/>
    <col min="14" max="14" width="6.44140625" customWidth="1"/>
    <col min="15" max="15" width="8.109375" customWidth="1"/>
  </cols>
  <sheetData>
    <row r="1" spans="1:15" ht="24.75" customHeight="1">
      <c r="A1" s="33" t="s">
        <v>5</v>
      </c>
      <c r="B1" s="33" t="s">
        <v>0</v>
      </c>
      <c r="C1" s="34" t="s">
        <v>6</v>
      </c>
      <c r="D1" s="33" t="s">
        <v>1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6.25" customHeight="1">
      <c r="A2" s="33"/>
      <c r="B2" s="33"/>
      <c r="C2" s="35"/>
      <c r="D2" s="33" t="s">
        <v>20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09.5" customHeight="1">
      <c r="A3" s="33"/>
      <c r="B3" s="33"/>
      <c r="C3" s="35"/>
      <c r="D3" s="37" t="s">
        <v>34</v>
      </c>
      <c r="E3" s="38"/>
      <c r="F3" s="39"/>
      <c r="G3" s="37" t="s">
        <v>35</v>
      </c>
      <c r="H3" s="40"/>
      <c r="I3" s="41"/>
      <c r="J3" s="37" t="s">
        <v>36</v>
      </c>
      <c r="K3" s="40"/>
      <c r="L3" s="41"/>
      <c r="M3" s="37" t="s">
        <v>37</v>
      </c>
      <c r="N3" s="40"/>
      <c r="O3" s="41"/>
    </row>
    <row r="4" spans="1:15" ht="16.5" customHeight="1">
      <c r="A4" s="33"/>
      <c r="B4" s="33"/>
      <c r="C4" s="36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</row>
    <row r="5" spans="1:15" s="8" customFormat="1" ht="48" customHeight="1">
      <c r="A5" s="9" t="s">
        <v>39</v>
      </c>
      <c r="B5" s="1">
        <v>914</v>
      </c>
      <c r="C5" s="6">
        <f>F5+O5</f>
        <v>100</v>
      </c>
      <c r="D5" s="7">
        <v>1</v>
      </c>
      <c r="E5" s="7">
        <v>50</v>
      </c>
      <c r="F5" s="7">
        <f>D5*E5</f>
        <v>50</v>
      </c>
      <c r="G5" s="7" t="s">
        <v>40</v>
      </c>
      <c r="H5" s="7" t="s">
        <v>40</v>
      </c>
      <c r="I5" s="7" t="s">
        <v>40</v>
      </c>
      <c r="J5" s="7" t="s">
        <v>40</v>
      </c>
      <c r="K5" s="7" t="s">
        <v>40</v>
      </c>
      <c r="L5" s="7" t="s">
        <v>40</v>
      </c>
      <c r="M5" s="7">
        <v>1</v>
      </c>
      <c r="N5" s="7">
        <v>50</v>
      </c>
      <c r="O5" s="7">
        <f>M5*N5</f>
        <v>50</v>
      </c>
    </row>
    <row r="6" spans="1:15" s="8" customFormat="1" ht="48" customHeight="1">
      <c r="A6" s="9" t="s">
        <v>41</v>
      </c>
      <c r="B6" s="1">
        <v>914</v>
      </c>
      <c r="C6" s="6">
        <f>E6</f>
        <v>100</v>
      </c>
      <c r="D6" s="7">
        <v>1</v>
      </c>
      <c r="E6" s="4">
        <v>100</v>
      </c>
      <c r="F6" s="7">
        <f>D6*E6</f>
        <v>100</v>
      </c>
      <c r="G6" s="7" t="s">
        <v>40</v>
      </c>
      <c r="H6" s="7" t="s">
        <v>40</v>
      </c>
      <c r="I6" s="7" t="s">
        <v>40</v>
      </c>
      <c r="J6" s="7" t="s">
        <v>40</v>
      </c>
      <c r="K6" s="7" t="s">
        <v>40</v>
      </c>
      <c r="L6" s="7" t="s">
        <v>40</v>
      </c>
      <c r="M6" s="7" t="s">
        <v>40</v>
      </c>
      <c r="N6" s="7" t="s">
        <v>40</v>
      </c>
      <c r="O6" s="7" t="s">
        <v>40</v>
      </c>
    </row>
    <row r="7" spans="1:15" ht="30" customHeight="1"/>
    <row r="8" spans="1:15" ht="30" customHeight="1"/>
    <row r="9" spans="1:15" ht="30" customHeight="1"/>
    <row r="10" spans="1:15" ht="30" customHeight="1"/>
    <row r="11" spans="1:15" ht="30" customHeight="1"/>
    <row r="12" spans="1:15" ht="30" customHeight="1"/>
    <row r="13" spans="1:15" ht="30" customHeight="1"/>
    <row r="14" spans="1:15" ht="30" customHeight="1"/>
    <row r="15" spans="1:15" ht="30" customHeight="1"/>
  </sheetData>
  <mergeCells count="9">
    <mergeCell ref="A1:A4"/>
    <mergeCell ref="B1:B4"/>
    <mergeCell ref="C1:C4"/>
    <mergeCell ref="D3:F3"/>
    <mergeCell ref="D1:O1"/>
    <mergeCell ref="G3:I3"/>
    <mergeCell ref="J3:L3"/>
    <mergeCell ref="M3:O3"/>
    <mergeCell ref="D2:O2"/>
  </mergeCells>
  <phoneticPr fontId="4" type="noConversion"/>
  <pageMargins left="0.59055118110236227" right="0.23622047244094491" top="0.70866141732283472" bottom="0.19685039370078741" header="0.15748031496062992" footer="0.19685039370078741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"/>
  <sheetViews>
    <sheetView workbookViewId="0">
      <selection activeCell="J18" sqref="J17:J18"/>
    </sheetView>
  </sheetViews>
  <sheetFormatPr defaultRowHeight="13.2"/>
  <cols>
    <col min="1" max="1" width="36.44140625" customWidth="1"/>
  </cols>
  <sheetData>
    <row r="1" spans="1:15">
      <c r="A1" s="24" t="s">
        <v>11</v>
      </c>
      <c r="B1" s="24" t="s">
        <v>0</v>
      </c>
      <c r="C1" s="24" t="s">
        <v>6</v>
      </c>
      <c r="D1" s="24" t="s">
        <v>1</v>
      </c>
      <c r="E1" s="24"/>
      <c r="F1" s="24"/>
      <c r="G1" s="24"/>
      <c r="H1" s="24"/>
      <c r="I1" s="24"/>
      <c r="J1" s="24"/>
      <c r="K1" s="24"/>
      <c r="L1" s="24"/>
    </row>
    <row r="2" spans="1:15">
      <c r="A2" s="24"/>
      <c r="B2" s="24"/>
      <c r="C2" s="24"/>
      <c r="D2" s="24" t="s">
        <v>23</v>
      </c>
      <c r="E2" s="24"/>
      <c r="F2" s="24"/>
      <c r="G2" s="24"/>
      <c r="H2" s="24"/>
      <c r="I2" s="24"/>
      <c r="J2" s="24"/>
      <c r="K2" s="24"/>
      <c r="L2" s="24"/>
    </row>
    <row r="3" spans="1:15" ht="77.25" customHeight="1">
      <c r="A3" s="24"/>
      <c r="B3" s="24"/>
      <c r="C3" s="24"/>
      <c r="D3" s="28" t="s">
        <v>38</v>
      </c>
      <c r="E3" s="28"/>
      <c r="F3" s="28"/>
      <c r="G3" s="28" t="s">
        <v>21</v>
      </c>
      <c r="H3" s="28"/>
      <c r="I3" s="28"/>
      <c r="J3" s="28" t="s">
        <v>22</v>
      </c>
      <c r="K3" s="28"/>
      <c r="L3" s="28"/>
      <c r="M3" s="28" t="s">
        <v>42</v>
      </c>
      <c r="N3" s="28"/>
      <c r="O3" s="28"/>
    </row>
    <row r="4" spans="1:15" ht="16.5" customHeight="1">
      <c r="A4" s="24"/>
      <c r="B4" s="24"/>
      <c r="C4" s="24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</row>
    <row r="5" spans="1:15" ht="51" customHeight="1">
      <c r="A5" s="9" t="s">
        <v>39</v>
      </c>
      <c r="B5" s="1">
        <v>914</v>
      </c>
      <c r="C5" s="2">
        <f>F5+I5+L5+O5</f>
        <v>100</v>
      </c>
      <c r="D5" s="4">
        <v>1</v>
      </c>
      <c r="E5" s="4">
        <v>20</v>
      </c>
      <c r="F5" s="4">
        <f>D5*E5</f>
        <v>20</v>
      </c>
      <c r="G5" s="4">
        <v>1</v>
      </c>
      <c r="H5" s="4">
        <v>20</v>
      </c>
      <c r="I5" s="4">
        <v>20</v>
      </c>
      <c r="J5" s="4">
        <v>1</v>
      </c>
      <c r="K5" s="4">
        <v>40</v>
      </c>
      <c r="L5" s="4">
        <f>J5*K5</f>
        <v>40</v>
      </c>
      <c r="M5" s="4">
        <v>1</v>
      </c>
      <c r="N5" s="4">
        <v>20</v>
      </c>
      <c r="O5" s="4">
        <f>M5*N5</f>
        <v>20</v>
      </c>
    </row>
    <row r="6" spans="1:15" ht="51" customHeight="1">
      <c r="A6" s="9" t="s">
        <v>41</v>
      </c>
      <c r="B6" s="1">
        <v>914</v>
      </c>
      <c r="C6" s="2">
        <f>F6+I6+L6+O6</f>
        <v>100</v>
      </c>
      <c r="D6" s="4">
        <v>1</v>
      </c>
      <c r="E6" s="4">
        <v>20</v>
      </c>
      <c r="F6" s="4">
        <f>D6*E6</f>
        <v>20</v>
      </c>
      <c r="G6" s="4">
        <v>1</v>
      </c>
      <c r="H6" s="4">
        <v>20</v>
      </c>
      <c r="I6" s="4">
        <f>G6*H6</f>
        <v>20</v>
      </c>
      <c r="J6" s="4">
        <v>1</v>
      </c>
      <c r="K6" s="4">
        <v>40</v>
      </c>
      <c r="L6" s="4">
        <f>J6*K6</f>
        <v>40</v>
      </c>
      <c r="M6" s="4">
        <v>1</v>
      </c>
      <c r="N6" s="4">
        <v>20</v>
      </c>
      <c r="O6" s="4">
        <f>M6*N6</f>
        <v>20</v>
      </c>
    </row>
  </sheetData>
  <mergeCells count="9">
    <mergeCell ref="M3:O3"/>
    <mergeCell ref="A1:A4"/>
    <mergeCell ref="B1:B4"/>
    <mergeCell ref="C1:C4"/>
    <mergeCell ref="D1:L1"/>
    <mergeCell ref="D2:L2"/>
    <mergeCell ref="D3:F3"/>
    <mergeCell ref="G3:I3"/>
    <mergeCell ref="J3:L3"/>
  </mergeCells>
  <phoneticPr fontId="4" type="noConversion"/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workbookViewId="0">
      <selection activeCell="F16" sqref="F16"/>
    </sheetView>
  </sheetViews>
  <sheetFormatPr defaultRowHeight="13.2"/>
  <cols>
    <col min="1" max="1" width="43.33203125" customWidth="1"/>
  </cols>
  <sheetData>
    <row r="1" spans="1:12" ht="21" customHeight="1">
      <c r="A1" s="24" t="s">
        <v>11</v>
      </c>
      <c r="B1" s="24" t="s">
        <v>0</v>
      </c>
      <c r="C1" s="24" t="s">
        <v>6</v>
      </c>
      <c r="D1" s="31" t="s">
        <v>1</v>
      </c>
      <c r="E1" s="32"/>
      <c r="F1" s="32"/>
      <c r="G1" s="32"/>
      <c r="H1" s="32"/>
      <c r="I1" s="32"/>
      <c r="J1" s="32"/>
      <c r="K1" s="32"/>
      <c r="L1" s="32"/>
    </row>
    <row r="2" spans="1:12" ht="27.75" customHeight="1">
      <c r="A2" s="24"/>
      <c r="B2" s="24"/>
      <c r="C2" s="24"/>
      <c r="D2" s="29" t="s">
        <v>24</v>
      </c>
      <c r="E2" s="30"/>
      <c r="F2" s="30"/>
      <c r="G2" s="30"/>
      <c r="H2" s="30"/>
      <c r="I2" s="30"/>
      <c r="J2" s="30"/>
      <c r="K2" s="30"/>
      <c r="L2" s="30"/>
    </row>
    <row r="3" spans="1:12" ht="82.5" customHeight="1">
      <c r="A3" s="24"/>
      <c r="B3" s="24"/>
      <c r="C3" s="24"/>
      <c r="D3" s="28" t="s">
        <v>47</v>
      </c>
      <c r="E3" s="28"/>
      <c r="F3" s="28"/>
      <c r="G3" s="28" t="s">
        <v>48</v>
      </c>
      <c r="H3" s="28"/>
      <c r="I3" s="28"/>
      <c r="J3" s="28" t="s">
        <v>45</v>
      </c>
      <c r="K3" s="28"/>
      <c r="L3" s="28"/>
    </row>
    <row r="4" spans="1:12" ht="50.25" customHeight="1">
      <c r="A4" s="24"/>
      <c r="B4" s="24"/>
      <c r="C4" s="24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</row>
    <row r="5" spans="1:12" ht="50.25" customHeight="1">
      <c r="A5" s="9" t="s">
        <v>39</v>
      </c>
      <c r="B5" s="1">
        <v>914</v>
      </c>
      <c r="C5" s="2">
        <f>F5+I5+L5</f>
        <v>60</v>
      </c>
      <c r="D5" s="4">
        <v>1</v>
      </c>
      <c r="E5" s="4">
        <v>30</v>
      </c>
      <c r="F5" s="4">
        <f>D5*E5</f>
        <v>30</v>
      </c>
      <c r="G5" s="4">
        <v>1</v>
      </c>
      <c r="H5" s="4">
        <v>30</v>
      </c>
      <c r="I5" s="4">
        <f>G5*H5</f>
        <v>30</v>
      </c>
      <c r="J5" s="4">
        <v>0</v>
      </c>
      <c r="K5" s="4">
        <v>40</v>
      </c>
      <c r="L5" s="4">
        <f>J5*K5</f>
        <v>0</v>
      </c>
    </row>
    <row r="6" spans="1:12" ht="50.25" customHeight="1">
      <c r="A6" s="9" t="s">
        <v>41</v>
      </c>
      <c r="B6" s="1">
        <v>914</v>
      </c>
      <c r="C6" s="2">
        <f>F6+I6+L6</f>
        <v>60</v>
      </c>
      <c r="D6" s="4">
        <v>1</v>
      </c>
      <c r="E6" s="4">
        <v>30</v>
      </c>
      <c r="F6" s="4">
        <f>D6*E6</f>
        <v>30</v>
      </c>
      <c r="G6" s="4">
        <v>1</v>
      </c>
      <c r="H6" s="4">
        <v>30</v>
      </c>
      <c r="I6" s="4">
        <f>G6*H6</f>
        <v>30</v>
      </c>
      <c r="J6" s="4">
        <v>0</v>
      </c>
      <c r="K6" s="4">
        <v>40</v>
      </c>
      <c r="L6" s="4">
        <f>J6*K6</f>
        <v>0</v>
      </c>
    </row>
  </sheetData>
  <mergeCells count="8">
    <mergeCell ref="J3:L3"/>
    <mergeCell ref="D2:L2"/>
    <mergeCell ref="D1:L1"/>
    <mergeCell ref="A1:A4"/>
    <mergeCell ref="B1:B4"/>
    <mergeCell ref="C1:C4"/>
    <mergeCell ref="D3:F3"/>
    <mergeCell ref="G3:I3"/>
  </mergeCells>
  <phoneticPr fontId="4" type="noConversion"/>
  <pageMargins left="0.7" right="0.7" top="0.75" bottom="0.75" header="0.3" footer="0.3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topLeftCell="E1" workbookViewId="0">
      <selection activeCell="I16" sqref="I16"/>
    </sheetView>
  </sheetViews>
  <sheetFormatPr defaultRowHeight="13.2"/>
  <cols>
    <col min="1" max="1" width="44.88671875" customWidth="1"/>
  </cols>
  <sheetData>
    <row r="1" spans="1:12" ht="18.75" customHeight="1">
      <c r="A1" s="24" t="s">
        <v>11</v>
      </c>
      <c r="B1" s="24" t="s">
        <v>0</v>
      </c>
      <c r="C1" s="24" t="s">
        <v>6</v>
      </c>
      <c r="D1" s="24" t="s">
        <v>1</v>
      </c>
      <c r="E1" s="24"/>
      <c r="F1" s="24"/>
      <c r="G1" s="24"/>
      <c r="H1" s="24"/>
      <c r="I1" s="24"/>
      <c r="J1" s="24"/>
      <c r="K1" s="24"/>
      <c r="L1" s="24"/>
    </row>
    <row r="2" spans="1:12" ht="18.75" customHeight="1">
      <c r="A2" s="24"/>
      <c r="B2" s="24"/>
      <c r="C2" s="24"/>
      <c r="D2" s="24" t="s">
        <v>25</v>
      </c>
      <c r="E2" s="24"/>
      <c r="F2" s="24"/>
      <c r="G2" s="24"/>
      <c r="H2" s="24"/>
      <c r="I2" s="24"/>
      <c r="J2" s="24"/>
      <c r="K2" s="24"/>
      <c r="L2" s="24"/>
    </row>
    <row r="3" spans="1:12" ht="72.75" customHeight="1">
      <c r="A3" s="24"/>
      <c r="B3" s="24"/>
      <c r="C3" s="24"/>
      <c r="D3" s="28" t="s">
        <v>26</v>
      </c>
      <c r="E3" s="28"/>
      <c r="F3" s="28"/>
      <c r="G3" s="28" t="s">
        <v>27</v>
      </c>
      <c r="H3" s="28"/>
      <c r="I3" s="28"/>
      <c r="J3" s="28" t="s">
        <v>28</v>
      </c>
      <c r="K3" s="28"/>
      <c r="L3" s="28"/>
    </row>
    <row r="4" spans="1:12">
      <c r="A4" s="24"/>
      <c r="B4" s="24"/>
      <c r="C4" s="24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</row>
    <row r="5" spans="1:12" ht="45" customHeight="1">
      <c r="A5" s="9" t="s">
        <v>39</v>
      </c>
      <c r="B5" s="1">
        <v>914</v>
      </c>
      <c r="C5" s="2">
        <f>F5+I5+L5</f>
        <v>55</v>
      </c>
      <c r="D5" s="4">
        <v>1</v>
      </c>
      <c r="E5" s="4">
        <v>40</v>
      </c>
      <c r="F5" s="4">
        <f>D5*E5</f>
        <v>40</v>
      </c>
      <c r="G5" s="4">
        <v>0</v>
      </c>
      <c r="H5" s="4">
        <v>30</v>
      </c>
      <c r="I5" s="4">
        <f>G5*H5</f>
        <v>0</v>
      </c>
      <c r="J5" s="4">
        <v>0.5</v>
      </c>
      <c r="K5" s="4">
        <v>30</v>
      </c>
      <c r="L5" s="4">
        <f>J5*K5</f>
        <v>15</v>
      </c>
    </row>
    <row r="6" spans="1:12" ht="45" customHeight="1">
      <c r="A6" s="9" t="s">
        <v>41</v>
      </c>
      <c r="B6" s="1">
        <v>914</v>
      </c>
      <c r="C6" s="2">
        <f>F6+I6+L6</f>
        <v>70</v>
      </c>
      <c r="D6" s="4">
        <v>1</v>
      </c>
      <c r="E6" s="4">
        <v>40</v>
      </c>
      <c r="F6" s="4">
        <f>D6*E6</f>
        <v>40</v>
      </c>
      <c r="G6" s="4">
        <v>0</v>
      </c>
      <c r="H6" s="4">
        <v>30</v>
      </c>
      <c r="I6" s="4">
        <f>G6*H6</f>
        <v>0</v>
      </c>
      <c r="J6" s="4">
        <v>1</v>
      </c>
      <c r="K6" s="4">
        <v>30</v>
      </c>
      <c r="L6" s="4">
        <f>J6*K6</f>
        <v>30</v>
      </c>
    </row>
  </sheetData>
  <mergeCells count="8">
    <mergeCell ref="A1:A4"/>
    <mergeCell ref="B1:B4"/>
    <mergeCell ref="C1:C4"/>
    <mergeCell ref="D1:L1"/>
    <mergeCell ref="D2:L2"/>
    <mergeCell ref="D3:F3"/>
    <mergeCell ref="G3:I3"/>
    <mergeCell ref="J3:L3"/>
  </mergeCells>
  <phoneticPr fontId="4" type="noConversion"/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I25"/>
  <sheetViews>
    <sheetView tabSelected="1" showWhiteSpace="0" topLeftCell="B1" zoomScale="90" zoomScaleNormal="90" workbookViewId="0">
      <selection activeCell="B1" sqref="B1"/>
    </sheetView>
  </sheetViews>
  <sheetFormatPr defaultRowHeight="13.2"/>
  <cols>
    <col min="1" max="1" width="0" hidden="1" customWidth="1"/>
    <col min="2" max="2" width="3.109375" customWidth="1"/>
    <col min="3" max="3" width="41" customWidth="1"/>
    <col min="4" max="4" width="9.44140625" bestFit="1" customWidth="1"/>
    <col min="5" max="5" width="11.109375" customWidth="1"/>
    <col min="6" max="6" width="11" customWidth="1"/>
    <col min="7" max="7" width="6.5546875" customWidth="1"/>
    <col min="8" max="8" width="4.88671875" customWidth="1"/>
    <col min="9" max="9" width="5.6640625" customWidth="1"/>
    <col min="10" max="10" width="6.88671875" bestFit="1" customWidth="1"/>
    <col min="11" max="11" width="4.6640625" bestFit="1" customWidth="1"/>
    <col min="12" max="12" width="5.5546875" bestFit="1" customWidth="1"/>
    <col min="13" max="13" width="6.5546875" customWidth="1"/>
    <col min="14" max="15" width="5.5546875" customWidth="1"/>
    <col min="16" max="16" width="6.88671875" bestFit="1" customWidth="1"/>
    <col min="17" max="17" width="4.6640625" bestFit="1" customWidth="1"/>
    <col min="18" max="18" width="5.5546875" bestFit="1" customWidth="1"/>
    <col min="19" max="19" width="6.88671875" customWidth="1"/>
    <col min="20" max="21" width="5.5546875" customWidth="1"/>
    <col min="22" max="22" width="7.33203125" customWidth="1"/>
    <col min="23" max="23" width="6.33203125" customWidth="1"/>
    <col min="24" max="24" width="5.88671875" customWidth="1"/>
    <col min="25" max="25" width="7.44140625" customWidth="1"/>
    <col min="26" max="26" width="7.109375" customWidth="1"/>
    <col min="27" max="27" width="6.88671875" customWidth="1"/>
  </cols>
  <sheetData>
    <row r="2" spans="1:87" ht="76.5" customHeight="1">
      <c r="C2" s="48" t="s">
        <v>49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87" ht="17.399999999999999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9"/>
      <c r="W3" s="18"/>
      <c r="X3" s="18"/>
    </row>
    <row r="4" spans="1:87" ht="15.75" customHeight="1">
      <c r="C4" s="44" t="s">
        <v>8</v>
      </c>
      <c r="D4" s="47" t="s">
        <v>0</v>
      </c>
      <c r="E4" s="47" t="s">
        <v>14</v>
      </c>
      <c r="F4" s="47" t="s">
        <v>6</v>
      </c>
      <c r="G4" s="52" t="s">
        <v>9</v>
      </c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87" ht="51" customHeight="1">
      <c r="C5" s="45"/>
      <c r="D5" s="47"/>
      <c r="E5" s="47"/>
      <c r="F5" s="47"/>
      <c r="G5" s="43" t="s">
        <v>29</v>
      </c>
      <c r="H5" s="43"/>
      <c r="I5" s="43"/>
      <c r="J5" s="43" t="s">
        <v>7</v>
      </c>
      <c r="K5" s="43"/>
      <c r="L5" s="43"/>
      <c r="M5" s="49" t="s">
        <v>19</v>
      </c>
      <c r="N5" s="50"/>
      <c r="O5" s="51"/>
      <c r="P5" s="43" t="s">
        <v>30</v>
      </c>
      <c r="Q5" s="43"/>
      <c r="R5" s="43"/>
      <c r="S5" s="49" t="s">
        <v>23</v>
      </c>
      <c r="T5" s="50"/>
      <c r="U5" s="51"/>
      <c r="V5" s="49" t="s">
        <v>24</v>
      </c>
      <c r="W5" s="50"/>
      <c r="X5" s="51"/>
      <c r="Y5" s="49" t="s">
        <v>31</v>
      </c>
      <c r="Z5" s="50"/>
      <c r="AA5" s="51"/>
    </row>
    <row r="6" spans="1:87" ht="58.5" customHeight="1">
      <c r="A6" s="8"/>
      <c r="B6" s="8"/>
      <c r="C6" s="46"/>
      <c r="D6" s="47"/>
      <c r="E6" s="47"/>
      <c r="F6" s="47"/>
      <c r="G6" s="13" t="s">
        <v>2</v>
      </c>
      <c r="H6" s="13" t="s">
        <v>3</v>
      </c>
      <c r="I6" s="13" t="s">
        <v>10</v>
      </c>
      <c r="J6" s="13" t="s">
        <v>2</v>
      </c>
      <c r="K6" s="13" t="s">
        <v>3</v>
      </c>
      <c r="L6" s="13" t="s">
        <v>10</v>
      </c>
      <c r="M6" s="13" t="s">
        <v>2</v>
      </c>
      <c r="N6" s="13" t="s">
        <v>3</v>
      </c>
      <c r="O6" s="13" t="s">
        <v>10</v>
      </c>
      <c r="P6" s="13" t="s">
        <v>2</v>
      </c>
      <c r="Q6" s="13" t="s">
        <v>3</v>
      </c>
      <c r="R6" s="13" t="s">
        <v>10</v>
      </c>
      <c r="S6" s="13" t="s">
        <v>2</v>
      </c>
      <c r="T6" s="13" t="s">
        <v>3</v>
      </c>
      <c r="U6" s="13" t="s">
        <v>10</v>
      </c>
      <c r="V6" s="13" t="s">
        <v>2</v>
      </c>
      <c r="W6" s="13" t="s">
        <v>3</v>
      </c>
      <c r="X6" s="13" t="s">
        <v>10</v>
      </c>
      <c r="Y6" s="13" t="s">
        <v>2</v>
      </c>
      <c r="Z6" s="13" t="s">
        <v>3</v>
      </c>
      <c r="AA6" s="13" t="s">
        <v>10</v>
      </c>
    </row>
    <row r="7" spans="1:87" s="11" customFormat="1" ht="26.4">
      <c r="A7" s="8"/>
      <c r="B7" s="8"/>
      <c r="C7" s="9" t="s">
        <v>50</v>
      </c>
      <c r="D7" s="1">
        <v>914</v>
      </c>
      <c r="E7" s="20" t="s">
        <v>46</v>
      </c>
      <c r="F7" s="22">
        <f>I7+L7+O7+R7+U7+X7+AA7</f>
        <v>85.210000000000008</v>
      </c>
      <c r="G7" s="14">
        <f>'Среднеср. фин.планирование'!C5</f>
        <v>99.6</v>
      </c>
      <c r="H7" s="15">
        <v>0.1</v>
      </c>
      <c r="I7" s="16">
        <f>G7*H7</f>
        <v>9.9600000000000009</v>
      </c>
      <c r="J7" s="17">
        <f>'Исполн. бюджета (расходы)'!C5</f>
        <v>92</v>
      </c>
      <c r="K7" s="15">
        <v>0.25</v>
      </c>
      <c r="L7" s="16">
        <f>J7*K7</f>
        <v>23</v>
      </c>
      <c r="M7" s="17">
        <f>'Исполн. бюджета по доходам'!C5</f>
        <v>100</v>
      </c>
      <c r="N7" s="15">
        <v>0.1</v>
      </c>
      <c r="O7" s="16">
        <f>M7*N7</f>
        <v>10</v>
      </c>
      <c r="P7" s="17">
        <f>'Учет и отчетность'!C5</f>
        <v>100</v>
      </c>
      <c r="Q7" s="15">
        <v>0.05</v>
      </c>
      <c r="R7" s="16">
        <f>P7*Q7</f>
        <v>5</v>
      </c>
      <c r="S7" s="21">
        <f>'Контроль и аудит'!C5</f>
        <v>100</v>
      </c>
      <c r="T7" s="15">
        <v>0.2</v>
      </c>
      <c r="U7" s="16">
        <f>S7*T7</f>
        <v>20</v>
      </c>
      <c r="V7" s="21">
        <f>'исполнение судебных актов'!C5</f>
        <v>60</v>
      </c>
      <c r="W7" s="15">
        <v>0.15</v>
      </c>
      <c r="X7" s="16">
        <f>V7*W7</f>
        <v>9</v>
      </c>
      <c r="Y7" s="21">
        <f>'Кадровый потенциал'!C5</f>
        <v>55</v>
      </c>
      <c r="Z7" s="15">
        <v>0.15</v>
      </c>
      <c r="AA7" s="16">
        <f>Y7*Z7</f>
        <v>8.25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s="11" customFormat="1" ht="26.4">
      <c r="A8" s="8"/>
      <c r="B8" s="8"/>
      <c r="C8" s="9" t="s">
        <v>41</v>
      </c>
      <c r="D8" s="1">
        <v>914</v>
      </c>
      <c r="E8" s="20" t="s">
        <v>46</v>
      </c>
      <c r="F8" s="22">
        <f>I8+L8+R8+U8+X8+AA8+O8</f>
        <v>84.490000000000009</v>
      </c>
      <c r="G8" s="14">
        <f>'Среднеср. фин.планирование'!C6</f>
        <v>99.9</v>
      </c>
      <c r="H8" s="15">
        <v>0.1</v>
      </c>
      <c r="I8" s="16">
        <f>G8*H8</f>
        <v>9.990000000000002</v>
      </c>
      <c r="J8" s="17">
        <f>'Исполн. бюджета (расходы)'!C6</f>
        <v>80</v>
      </c>
      <c r="K8" s="15">
        <v>0.25</v>
      </c>
      <c r="L8" s="16">
        <f>J8*K8</f>
        <v>20</v>
      </c>
      <c r="M8" s="17">
        <f>'Исполн. бюджета по доходам'!C6</f>
        <v>100</v>
      </c>
      <c r="N8" s="15">
        <v>0.1</v>
      </c>
      <c r="O8" s="16">
        <f>M8*N8</f>
        <v>10</v>
      </c>
      <c r="P8" s="17">
        <f>'Учет и отчетность'!C6</f>
        <v>100</v>
      </c>
      <c r="Q8" s="15">
        <v>0.05</v>
      </c>
      <c r="R8" s="16">
        <f>P8*Q8</f>
        <v>5</v>
      </c>
      <c r="S8" s="21">
        <f>'Контроль и аудит'!C6</f>
        <v>100</v>
      </c>
      <c r="T8" s="15">
        <v>0.2</v>
      </c>
      <c r="U8" s="16">
        <f>S8*T8</f>
        <v>20</v>
      </c>
      <c r="V8" s="21">
        <f>'исполнение судебных актов'!C6</f>
        <v>60</v>
      </c>
      <c r="W8" s="15">
        <v>0.15</v>
      </c>
      <c r="X8" s="16">
        <f>V8*W8</f>
        <v>9</v>
      </c>
      <c r="Y8" s="21">
        <f>'Кадровый потенциал'!C6</f>
        <v>70</v>
      </c>
      <c r="Z8" s="15">
        <v>0.15</v>
      </c>
      <c r="AA8" s="16">
        <f>Y8*Z8</f>
        <v>10.5</v>
      </c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25" spans="4:6">
      <c r="D25" s="42"/>
      <c r="E25" s="42"/>
      <c r="F25" s="42"/>
    </row>
  </sheetData>
  <mergeCells count="14">
    <mergeCell ref="C2:AA2"/>
    <mergeCell ref="M5:O5"/>
    <mergeCell ref="S5:U5"/>
    <mergeCell ref="V5:X5"/>
    <mergeCell ref="Y5:AA5"/>
    <mergeCell ref="G4:AA4"/>
    <mergeCell ref="E4:E6"/>
    <mergeCell ref="D25:F25"/>
    <mergeCell ref="P5:R5"/>
    <mergeCell ref="C4:C6"/>
    <mergeCell ref="D4:D6"/>
    <mergeCell ref="G5:I5"/>
    <mergeCell ref="J5:L5"/>
    <mergeCell ref="F4:F6"/>
  </mergeCells>
  <phoneticPr fontId="4" type="noConversion"/>
  <pageMargins left="0.27559055118110237" right="0.23622047244094491" top="0.51181102362204722" bottom="0.31496062992125984" header="0.31496062992125984" footer="0.19685039370078741"/>
  <pageSetup paperSize="9" scale="7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Среднеср. фин.планирование</vt:lpstr>
      <vt:lpstr>Исполн. бюджета (расходы)</vt:lpstr>
      <vt:lpstr>Исполн. бюджета по доходам</vt:lpstr>
      <vt:lpstr>Учет и отчетность</vt:lpstr>
      <vt:lpstr>Контроль и аудит</vt:lpstr>
      <vt:lpstr>исполнение судебных актов</vt:lpstr>
      <vt:lpstr>Кадровый потенциал</vt:lpstr>
      <vt:lpstr>Результаты мониторинга</vt:lpstr>
      <vt:lpstr>'Среднеср. фин.планирование'!Заголовки_для_печати</vt:lpstr>
      <vt:lpstr>'Исполн. бюджета (расходы)'!Область_печати</vt:lpstr>
      <vt:lpstr>'Результаты мониторинга'!Область_печати</vt:lpstr>
      <vt:lpstr>'Среднеср. фин.планирование'!Область_печати</vt:lpstr>
    </vt:vector>
  </TitlesOfParts>
  <Company>минфин РО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Гапон</dc:creator>
  <cp:lastModifiedBy>KalugyanLH</cp:lastModifiedBy>
  <cp:lastPrinted>2017-07-27T06:45:10Z</cp:lastPrinted>
  <dcterms:created xsi:type="dcterms:W3CDTF">2011-06-30T12:10:53Z</dcterms:created>
  <dcterms:modified xsi:type="dcterms:W3CDTF">2024-03-04T13:59:00Z</dcterms:modified>
</cp:coreProperties>
</file>